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0" yWindow="0" windowWidth="14115" windowHeight="9525" tabRatio="863" firstSheet="1" activeTab="12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52" i="65" l="1"/>
  <c r="C41" i="65"/>
  <c r="C185" i="60" l="1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9" i="65" l="1"/>
  <c r="B50" i="65"/>
  <c r="B37" i="65"/>
  <c r="B48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<sst xmlns="http://schemas.openxmlformats.org/spreadsheetml/2006/main" count="1019" uniqueCount="678">
  <si>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</si>
  <si>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</si>
  <si>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</si>
  <si>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</si>
  <si>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</si>
  <si>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</si>
  <si>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</si>
  <si>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</si>
  <si>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</si>
  <si>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</si>
  <si>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</si>
  <si>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</si>
  <si>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</si>
  <si>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</si>
  <si>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</si>
  <si>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</si>
  <si>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</si>
  <si>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</si>
  <si>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</si>
  <si>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</si>
  <si>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</si>
  <si>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</si>
  <si>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</si>
  <si>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</si>
  <si>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</si>
  <si>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</si>
  <si>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</si>
  <si>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</si>
  <si>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</si>
  <si>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</si>
  <si>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</si>
  <si>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</si>
  <si>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</si>
  <si>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</si>
  <si>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</si>
  <si>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</si>
  <si>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</si>
  <si>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</si>
  <si>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</si>
  <si>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</si>
  <si>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</si>
  <si>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</si>
  <si>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</si>
  <si>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</si>
  <si>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</si>
  <si>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</si>
  <si>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</si>
  <si>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</si>
  <si>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</si>
  <si>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</si>
  <si>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</si>
  <si>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</si>
  <si>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</si>
  <si>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</si>
  <si>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</si>
  <si>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</si>
  <si>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</si>
  <si>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</si>
  <si>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</si>
  <si>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</si>
  <si>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</si>
  <si>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</si>
  <si>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</si>
  <si>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</si>
  <si>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</si>
  <si>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</si>
  <si>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</si>
  <si>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</si>
  <si>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</si>
  <si>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</si>
  <si>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</si>
  <si>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</si>
  <si>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</si>
  <si>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</si>
  <si>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</si>
  <si>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</si>
  <si>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</si>
  <si>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</si>
  <si>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</si>
  <si>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</si>
  <si>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</si>
  <si>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</si>
  <si>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</si>
  <si>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</si>
  <si>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</si>
  <si>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</si>
  <si>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</si>
  <si>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</si>
  <si>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</si>
  <si>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</si>
  <si>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</si>
  <si>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</si>
  <si>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</si>
  <si>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</si>
  <si>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</si>
  <si>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</si>
  <si>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</si>
  <si>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</si>
  <si>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</si>
  <si>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</si>
  <si>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</si>
  <si>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</si>
  <si>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</si>
  <si>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</si>
  <si>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</si>
  <si>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</si>
  <si>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</si>
  <si>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</si>
  <si>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</si>
  <si>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</si>
  <si>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</si>
  <si>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</si>
  <si>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</si>
  <si>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</si>
  <si>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</si>
  <si>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</si>
  <si>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</si>
  <si>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</si>
  <si>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</si>
  <si>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</si>
  <si>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</si>
  <si>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</si>
  <si>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</si>
  <si>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</si>
  <si>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</si>
  <si>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</si>
  <si>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</si>
  <si>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</si>
  <si>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</si>
  <si>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</si>
  <si>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</si>
  <si>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</si>
  <si>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</si>
  <si>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</si>
  <si>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</si>
  <si>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</si>
  <si>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</si>
  <si>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</si>
  <si>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</si>
  <si>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</si>
  <si>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</si>
  <si>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</si>
  <si>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</si>
  <si>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</si>
  <si>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</si>
  <si>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</si>
  <si>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</si>
  <si>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</si>
  <si>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</si>
  <si>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</si>
  <si>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</si>
  <si>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</si>
  <si>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</si>
  <si>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</si>
  <si>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</si>
  <si>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</si>
  <si>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</si>
  <si>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</si>
  <si>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</si>
  <si>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</si>
  <si>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</si>
  <si>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</si>
  <si>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</si>
  <si>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</si>
  <si>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</si>
  <si>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</si>
  <si>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</si>
  <si>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</si>
  <si>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</si>
  <si>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</si>
  <si>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</si>
  <si>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</si>
  <si>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</si>
  <si>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</si>
  <si>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</si>
  <si>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</si>
  <si>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</si>
  <si>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</si>
  <si>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</si>
  <si>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</si>
  <si>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</si>
  <si>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</si>
  <si>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</si>
  <si>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</si>
  <si>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</si>
  <si>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</si>
  <si>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</si>
  <si>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</si>
  <si>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</si>
  <si>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</si>
  <si>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</si>
  <si>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</si>
  <si>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</si>
  <si>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</si>
  <si>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</si>
  <si>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</si>
  <si>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</si>
  <si>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</si>
  <si>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</si>
  <si>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</si>
  <si>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</si>
  <si>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</si>
  <si>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</si>
  <si>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</si>
  <si>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</si>
  <si>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</si>
  <si>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</si>
  <si>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</si>
  <si>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</si>
  <si>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</si>
  <si>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</si>
  <si>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</si>
  <si>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</si>
  <si>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</si>
  <si>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</si>
  <si>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</si>
  <si>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</si>
  <si>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</si>
  <si>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</si>
  <si>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</si>
  <si>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</si>
  <si>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</si>
  <si>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</si>
  <si>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</si>
  <si>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</si>
  <si>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</si>
  <si>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</si>
  <si>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</si>
  <si>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</si>
  <si>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</si>
  <si>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</si>
  <si>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</si>
  <si>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</si>
  <si>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</si>
  <si>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</si>
  <si>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</si>
  <si>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</si>
  <si>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</si>
  <si>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</si>
  <si>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</si>
  <si>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</si>
  <si>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</si>
  <si>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</si>
  <si>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</si>
  <si>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</si>
  <si>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</si>
  <si>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</si>
  <si>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</si>
  <si>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</si>
  <si>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</si>
  <si>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</si>
  <si>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</si>
  <si>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</si>
  <si>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</si>
  <si>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</si>
  <si>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</si>
  <si>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</si>
  <si>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</si>
  <si>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</si>
  <si>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</si>
  <si>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</si>
  <si>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</si>
  <si>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</si>
  <si>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</si>
  <si>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</si>
  <si>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</si>
  <si>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</si>
  <si>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</si>
  <si>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</si>
  <si>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</si>
  <si>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</si>
  <si>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</si>
  <si>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</si>
  <si>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</si>
  <si>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</si>
  <si>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</si>
  <si>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</si>
  <si>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</si>
  <si>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</si>
  <si>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</si>
  <si>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</si>
  <si>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</si>
  <si>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</si>
  <si>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</si>
  <si>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</si>
  <si>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</si>
  <si>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</si>
  <si>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</si>
  <si>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</si>
  <si>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</si>
  <si>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</si>
  <si>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</si>
  <si>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</si>
  <si>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</si>
  <si>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</si>
  <si>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</si>
  <si>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</si>
  <si>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</si>
  <si>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</si>
  <si>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</si>
  <si>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</si>
  <si>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</si>
  <si>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</si>
  <si>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</si>
  <si>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</si>
  <si>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</si>
  <si>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</si>
  <si>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</si>
  <si>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</si>
  <si>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</si>
  <si>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</si>
  <si>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</si>
  <si>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</si>
  <si>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</si>
  <si>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</si>
  <si>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</si>
  <si>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</si>
  <si>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</si>
  <si>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</si>
  <si>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</si>
  <si>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</si>
  <si>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</si>
  <si>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</si>
  <si>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</si>
  <si>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</si>
  <si>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</si>
  <si>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</si>
  <si>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</si>
  <si>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</si>
  <si>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</si>
  <si>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</si>
  <si>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</si>
  <si>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</si>
  <si>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</si>
  <si>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</si>
  <si>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</si>
  <si>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</si>
  <si>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</si>
  <si>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</si>
  <si>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</si>
  <si>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</si>
  <si>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</si>
  <si>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</si>
  <si>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</si>
  <si>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</si>
  <si>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</si>
  <si>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</si>
  <si>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</si>
  <si>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</si>
  <si>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</si>
  <si>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</si>
  <si>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</si>
  <si>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</si>
  <si>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</si>
  <si>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</si>
  <si>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</si>
  <si>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</si>
  <si>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</si>
  <si>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</si>
  <si>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</si>
  <si>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</si>
  <si>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</si>
  <si>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</si>
  <si>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</si>
  <si>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</si>
  <si>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</si>
  <si>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</si>
  <si>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</si>
  <si>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</si>
  <si>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</si>
  <si>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</si>
  <si>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</si>
  <si>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</si>
  <si>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</si>
  <si>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</si>
  <si>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</si>
  <si>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</si>
  <si>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</si>
  <si>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</si>
  <si>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</si>
  <si>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</si>
  <si>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</si>
  <si>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</si>
  <si>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</si>
  <si>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</si>
  <si>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</si>
  <si>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</si>
  <si>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</si>
  <si>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</si>
  <si>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</si>
  <si>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</si>
  <si>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</si>
  <si>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</si>
  <si>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</si>
  <si>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</si>
  <si>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</si>
  <si>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</si>
  <si>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</si>
  <si>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</si>
  <si>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</si>
  <si>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</si>
  <si>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</si>
  <si>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</si>
  <si>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</si>
  <si>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</si>
  <si>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</si>
  <si>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</si>
  <si>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</si>
  <si>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</si>
  <si>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</si>
  <si>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</si>
  <si>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</si>
  <si>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</si>
  <si>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</si>
  <si>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</si>
  <si>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</si>
  <si>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</si>
  <si>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</si>
  <si>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</si>
  <si>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</si>
  <si>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</si>
  <si>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</si>
  <si>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</si>
  <si>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</si>
  <si>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</si>
  <si>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</si>
  <si>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</si>
  <si>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</si>
  <si>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</si>
  <si>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</si>
  <si>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</si>
  <si>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</si>
  <si>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</si>
  <si>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</si>
  <si>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</si>
  <si>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</si>
  <si>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</si>
  <si>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</si>
  <si>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</si>
  <si>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</si>
  <si>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</si>
  <si>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</si>
  <si>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</si>
  <si>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</si>
  <si>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</si>
  <si>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</si>
  <si>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</si>
  <si>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</si>
  <si>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</si>
  <si>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</si>
  <si>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</si>
  <si>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</si>
  <si>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</si>
  <si>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</si>
  <si>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</si>
  <si>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</si>
  <si>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</si>
  <si>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</si>
  <si>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</si>
  <si>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</si>
  <si>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</si>
  <si>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</si>
  <si>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</si>
  <si>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</si>
  <si>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</si>
  <si>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</si>
  <si>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</si>
  <si>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</si>
  <si>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</si>
  <si>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</si>
  <si>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</si>
  <si>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</si>
  <si>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</si>
  <si>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</si>
  <si>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</si>
  <si>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</si>
  <si>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</si>
  <si>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</si>
  <si>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</si>
  <si>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</si>
  <si>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</si>
  <si>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</si>
  <si>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</si>
  <si>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</si>
  <si>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</si>
  <si>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</si>
  <si>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</si>
  <si>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</si>
  <si>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</si>
  <si>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</si>
  <si>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</si>
  <si>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</si>
  <si>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</si>
  <si>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</si>
  <si>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</si>
  <si>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</si>
  <si>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</si>
  <si>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</si>
  <si>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</si>
  <si>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</si>
  <si>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</si>
  <si>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</si>
  <si>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</si>
  <si>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</si>
  <si>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</si>
  <si>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</si>
  <si>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</si>
  <si>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</si>
  <si>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</si>
  <si>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</si>
  <si>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</si>
  <si>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</si>
  <si>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</si>
  <si>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</si>
  <si>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</si>
  <si>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</si>
  <si>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</si>
  <si>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</si>
  <si>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</si>
  <si>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</si>
  <si>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</si>
  <si>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</si>
  <si>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</si>
  <si>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</si>
  <si>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</si>
  <si>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</si>
  <si>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</si>
  <si>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</si>
  <si>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</si>
  <si>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</si>
  <si>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</si>
  <si>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</si>
  <si>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</si>
  <si>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</si>
  <si>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</si>
  <si>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</si>
  <si>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</si>
  <si>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</si>
  <si>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</si>
  <si>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</si>
  <si>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</si>
  <si>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</si>
  <si>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</si>
  <si>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</si>
  <si>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</si>
  <si>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</si>
  <si>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</si>
  <si>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</si>
  <si>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</si>
  <si>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</si>
  <si>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</si>
  <si>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</si>
  <si>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</si>
  <si>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</si>
  <si>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</si>
  <si>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</si>
  <si>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</si>
  <si>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</si>
  <si>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</si>
  <si>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</si>
  <si>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</si>
  <si>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</si>
  <si>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</si>
  <si>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</si>
  <si>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</si>
  <si>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</si>
  <si>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</si>
  <si>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</si>
  <si>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</si>
  <si>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</si>
  <si>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</si>
  <si>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</si>
  <si>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</si>
  <si>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</si>
  <si>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</si>
  <si>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</si>
  <si>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</si>
  <si>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</si>
  <si>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</si>
  <si>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</si>
  <si>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</si>
  <si>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</si>
  <si>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</si>
  <si>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</si>
  <si>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</si>
  <si>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</si>
  <si>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</si>
  <si>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</si>
  <si>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</si>
  <si>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</si>
  <si>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</si>
  <si>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</si>
  <si>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</si>
  <si>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</si>
  <si>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</si>
  <si>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</si>
  <si>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</si>
  <si>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</si>
  <si>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</si>
  <si>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</si>
  <si>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</si>
  <si>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</si>
  <si>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</si>
  <si>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</si>
  <si>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</si>
  <si>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</si>
  <si>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</si>
  <si>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</si>
  <si>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</si>
  <si>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</si>
  <si>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</si>
  <si>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</si>
  <si>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</si>
  <si>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</si>
  <si>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</si>
  <si>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</si>
  <si>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</si>
  <si>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</si>
  <si>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</si>
  <si>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</si>
  <si>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</si>
  <si>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</si>
  <si>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</si>
  <si>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</si>
  <si>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</si>
  <si>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</si>
  <si>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</si>
  <si>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</si>
  <si>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</si>
  <si>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</si>
  <si>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</si>
  <si>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</si>
  <si>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</si>
  <si>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</si>
  <si>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</si>
  <si>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</si>
  <si>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</si>
  <si>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</si>
  <si>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</si>
  <si>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</si>
  <si>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</si>
  <si>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</si>
  <si>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</si>
  <si>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</si>
  <si>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</si>
  <si>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</si>
  <si>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</si>
  <si>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</si>
  <si>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</si>
  <si>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</si>
  <si>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</si>
  <si>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</si>
  <si>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</si>
  <si>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</si>
  <si>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</si>
  <si>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</si>
  <si>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</si>
  <si>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</si>
  <si>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</si>
  <si>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</si>
  <si>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</si>
  <si>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</si>
  <si>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</si>
  <si>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</si>
  <si>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</si>
  <si>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</si>
  <si>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</si>
  <si>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</si>
  <si>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</si>
  <si>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para las Personas con Discapacidad Salamanca</t>
  </si>
  <si>
    <t>Correspondiente del 1 de Enero al 31 de Marzo de 2024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</si>
  <si>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</si>
  <si>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</si>
  <si>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</si>
  <si>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</si>
  <si>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</si>
  <si>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</si>
  <si>
    <t>Correspondiente 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</si>
</sst>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216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G8" sqref="G8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1" t="s">
        <v>669</v>
      </c>
      <c r="B1" s="181"/>
      <c r="C1" s="17"/>
      <c r="D1" s="14" t="s">
        <v>601</v>
      </c>
      <c r="E1" s="15">
        <v>2024</v>
      </c>
    </row>
    <row r="2" spans="1:5" ht="18.95" customHeight="1" x14ac:dyDescent="0.2">
      <c r="A2" s="182" t="s">
        <v>600</v>
      </c>
      <c r="B2" s="182"/>
      <c r="C2" s="36"/>
      <c r="D2" s="14" t="s">
        <v>602</v>
      </c>
      <c r="E2" s="17" t="s">
        <v>607</v>
      </c>
    </row>
    <row r="3" spans="1:5" ht="18.95" customHeight="1" x14ac:dyDescent="0.2">
      <c r="A3" s="183" t="s">
        <v>670</v>
      </c>
      <c r="B3" s="183"/>
      <c r="C3" s="17"/>
      <c r="D3" s="14" t="s">
        <v>603</v>
      </c>
      <c r="E3" s="15">
        <v>1</v>
      </c>
    </row>
    <row r="4" spans="1:5" s="93" customFormat="1" ht="18.95" customHeight="1" x14ac:dyDescent="0.2">
      <c r="A4" s="183" t="s">
        <v>624</v>
      </c>
      <c r="B4" s="183"/>
      <c r="C4" s="183"/>
      <c r="D4" s="183"/>
      <c r="E4" s="183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625</v>
      </c>
    </row>
    <row r="41" spans="1:2" ht="12" thickBot="1" x14ac:dyDescent="0.25">
      <c r="A41" s="11"/>
      <c r="B41" s="12"/>
    </row>
    <row r="44" spans="1:2" x14ac:dyDescent="0.2">
      <c r="B44" s="93" t="s">
        <v>626</v>
      </c>
    </row>
    <row r="50" spans="2:5" x14ac:dyDescent="0.2">
      <c r="B50" s="178" t="s">
        <v>671</v>
      </c>
      <c r="C50" s="179" t="s">
        <v>672</v>
      </c>
      <c r="D50" s="179"/>
      <c r="E50" s="93"/>
    </row>
    <row r="51" spans="2:5" x14ac:dyDescent="0.2">
      <c r="B51" s="178" t="s">
        <v>673</v>
      </c>
      <c r="C51" s="180" t="s">
        <v>674</v>
      </c>
      <c r="D51" s="180"/>
      <c r="E51" s="180"/>
    </row>
    <row r="52" spans="2:5" x14ac:dyDescent="0.2">
      <c r="B52" s="178" t="s">
        <v>675</v>
      </c>
      <c r="C52" s="180" t="s">
        <v>676</v>
      </c>
      <c r="D52" s="180"/>
      <c r="E52" s="180"/>
    </row>
    <row r="110" spans="3:3" x14ac:dyDescent="0.2">
      <c r="C110" s="4">
        <v>0</v>
      </c>
    </row>
    <row r="111" spans="3:3" x14ac:dyDescent="0.2">
      <c r="C111" s="4">
        <v>4413.9799999999996</v>
      </c>
    </row>
    <row r="112" spans="3:3" x14ac:dyDescent="0.2">
      <c r="C112" s="4">
        <v>0</v>
      </c>
    </row>
    <row r="113" spans="3:3" x14ac:dyDescent="0.2">
      <c r="C113" s="4">
        <v>13001.05</v>
      </c>
    </row>
    <row r="114" spans="3:3" x14ac:dyDescent="0.2">
      <c r="C114" s="4">
        <v>0</v>
      </c>
    </row>
    <row r="116" spans="3:3" x14ac:dyDescent="0.2">
      <c r="C116" s="4">
        <v>21871.01</v>
      </c>
    </row>
    <row r="118" spans="3:3" x14ac:dyDescent="0.2">
      <c r="C118" s="4">
        <v>2100</v>
      </c>
    </row>
    <row r="119" spans="3:3" x14ac:dyDescent="0.2">
      <c r="C119" s="4">
        <v>0</v>
      </c>
    </row>
    <row r="120" spans="3:3" x14ac:dyDescent="0.2">
      <c r="C120" s="4">
        <v>15312</v>
      </c>
    </row>
    <row r="121" spans="3:3" x14ac:dyDescent="0.2">
      <c r="C121" s="4">
        <v>19539.13</v>
      </c>
    </row>
    <row r="141" spans="3:3" x14ac:dyDescent="0.2">
      <c r="C141" s="4">
        <v>0</v>
      </c>
    </row>
    <row r="143" spans="3:3" x14ac:dyDescent="0.2">
      <c r="C143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50" spans="3:3" x14ac:dyDescent="0.2">
      <c r="C150" s="4">
        <v>0</v>
      </c>
    </row>
    <row r="152" spans="3:3" x14ac:dyDescent="0.2">
      <c r="C152" s="4">
        <v>0</v>
      </c>
    </row>
    <row r="153" spans="3:3" x14ac:dyDescent="0.2">
      <c r="C153" s="4">
        <v>0</v>
      </c>
    </row>
    <row r="154" spans="3:3" x14ac:dyDescent="0.2">
      <c r="C154" s="4">
        <v>0</v>
      </c>
    </row>
    <row r="155" spans="3:3" x14ac:dyDescent="0.2">
      <c r="C155" s="4">
        <v>0</v>
      </c>
    </row>
    <row r="156" spans="3:3" x14ac:dyDescent="0.2">
      <c r="C156" s="4">
        <v>0</v>
      </c>
    </row>
    <row r="206" spans="3:3" x14ac:dyDescent="0.2">
      <c r="C206" s="4">
        <v>0</v>
      </c>
    </row>
    <row r="207" spans="3:3" x14ac:dyDescent="0.2">
      <c r="C207" s="4">
        <v>0</v>
      </c>
    </row>
    <row r="208" spans="3:3" x14ac:dyDescent="0.2">
      <c r="C208" s="4">
        <v>0</v>
      </c>
    </row>
    <row r="209" spans="3:3" x14ac:dyDescent="0.2">
      <c r="C209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0</v>
      </c>
    </row>
    <row r="216" spans="3:3" x14ac:dyDescent="0.2">
      <c r="C216" s="4">
        <v>0</v>
      </c>
    </row>
  </sheetData>
  <sheetProtection formatCells="0" formatColumns="0" formatRows="0" autoFilter="0" pivotTables="0"/>
  <mergeCells count="6">
    <mergeCell ref="C52:E52"/>
    <mergeCell ref="A1:B1"/>
    <mergeCell ref="A2:B2"/>
    <mergeCell ref="A3:B3"/>
    <mergeCell ref="A4:E4"/>
    <mergeCell ref="C51:E51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2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0"/>
  <sheetViews>
    <sheetView showGridLines="0" workbookViewId="0">
      <selection activeCell="E35" sqref="A1:E35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7" t="s">
        <v>669</v>
      </c>
      <c r="B1" s="188"/>
      <c r="C1" s="189"/>
    </row>
    <row r="2" spans="1:3" s="37" customFormat="1" ht="18" customHeight="1" x14ac:dyDescent="0.25">
      <c r="A2" s="190" t="s">
        <v>614</v>
      </c>
      <c r="B2" s="191"/>
      <c r="C2" s="192"/>
    </row>
    <row r="3" spans="1:3" s="37" customFormat="1" ht="18" customHeight="1" x14ac:dyDescent="0.25">
      <c r="A3" s="190" t="s">
        <v>670</v>
      </c>
      <c r="B3" s="193"/>
      <c r="C3" s="192"/>
    </row>
    <row r="4" spans="1:3" s="40" customFormat="1" ht="18" customHeight="1" x14ac:dyDescent="0.2">
      <c r="A4" s="194" t="s">
        <v>615</v>
      </c>
      <c r="B4" s="195"/>
      <c r="C4" s="196"/>
    </row>
    <row r="5" spans="1:3" s="38" customFormat="1" x14ac:dyDescent="0.2">
      <c r="A5" s="58" t="s">
        <v>520</v>
      </c>
      <c r="B5" s="58"/>
      <c r="C5" s="143">
        <v>1565768.77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5" x14ac:dyDescent="0.2">
      <c r="A17" s="70">
        <v>3.2</v>
      </c>
      <c r="B17" s="63" t="s">
        <v>529</v>
      </c>
      <c r="C17" s="145">
        <v>0</v>
      </c>
    </row>
    <row r="18" spans="1:5" x14ac:dyDescent="0.2">
      <c r="A18" s="70">
        <v>3.3</v>
      </c>
      <c r="B18" s="65" t="s">
        <v>530</v>
      </c>
      <c r="C18" s="146">
        <v>0</v>
      </c>
    </row>
    <row r="19" spans="1:5" x14ac:dyDescent="0.2">
      <c r="A19" s="59"/>
      <c r="B19" s="71"/>
      <c r="C19" s="72"/>
    </row>
    <row r="20" spans="1:5" x14ac:dyDescent="0.2">
      <c r="A20" s="73" t="s">
        <v>661</v>
      </c>
      <c r="B20" s="73"/>
      <c r="C20" s="143">
        <f>C5+C7-C15</f>
        <v>1565768.77</v>
      </c>
    </row>
    <row r="22" spans="1:5" x14ac:dyDescent="0.2">
      <c r="B22" s="39" t="s">
        <v>626</v>
      </c>
    </row>
    <row r="28" spans="1:5" x14ac:dyDescent="0.2">
      <c r="B28" s="178" t="s">
        <v>671</v>
      </c>
      <c r="C28" s="180" t="s">
        <v>672</v>
      </c>
      <c r="D28" s="180"/>
      <c r="E28" s="180"/>
    </row>
    <row r="29" spans="1:5" x14ac:dyDescent="0.2">
      <c r="B29" s="178" t="s">
        <v>673</v>
      </c>
      <c r="C29" s="180" t="s">
        <v>674</v>
      </c>
      <c r="D29" s="180"/>
      <c r="E29" s="180"/>
    </row>
    <row r="30" spans="1:5" x14ac:dyDescent="0.2">
      <c r="B30" s="178" t="s">
        <v>675</v>
      </c>
      <c r="C30" s="180" t="s">
        <v>676</v>
      </c>
      <c r="D30" s="180"/>
      <c r="E30" s="180"/>
    </row>
    <row r="66" spans="3:4" x14ac:dyDescent="0.2">
      <c r="D66" s="39">
        <v>4300</v>
      </c>
    </row>
    <row r="67" spans="3:4" x14ac:dyDescent="0.2">
      <c r="C67" s="39">
        <v>0</v>
      </c>
      <c r="D67" s="39">
        <v>0</v>
      </c>
    </row>
    <row r="69" spans="3:4" x14ac:dyDescent="0.2">
      <c r="C69" s="39">
        <v>0</v>
      </c>
      <c r="D69" s="39">
        <v>0</v>
      </c>
    </row>
    <row r="70" spans="3:4" x14ac:dyDescent="0.2">
      <c r="C70" s="39">
        <v>0</v>
      </c>
      <c r="D70" s="39">
        <v>0</v>
      </c>
    </row>
    <row r="72" spans="3:4" x14ac:dyDescent="0.2">
      <c r="D72" s="39">
        <v>0</v>
      </c>
    </row>
    <row r="73" spans="3:4" x14ac:dyDescent="0.2">
      <c r="C73" s="39">
        <v>0</v>
      </c>
      <c r="D73" s="39">
        <v>0</v>
      </c>
    </row>
    <row r="158" spans="3:3" x14ac:dyDescent="0.2">
      <c r="C158" s="39">
        <v>0</v>
      </c>
    </row>
    <row r="159" spans="3:3" x14ac:dyDescent="0.2">
      <c r="C159" s="39">
        <v>0</v>
      </c>
    </row>
    <row r="162" spans="3:3" x14ac:dyDescent="0.2">
      <c r="C162" s="39">
        <v>0</v>
      </c>
    </row>
    <row r="163" spans="3:3" x14ac:dyDescent="0.2">
      <c r="C163" s="39">
        <v>0</v>
      </c>
    </row>
    <row r="165" spans="3:3" x14ac:dyDescent="0.2">
      <c r="C165" s="39">
        <v>0</v>
      </c>
    </row>
    <row r="166" spans="3:3" x14ac:dyDescent="0.2">
      <c r="C166" s="39">
        <v>0</v>
      </c>
    </row>
    <row r="176" spans="3:3" x14ac:dyDescent="0.2">
      <c r="C176" s="39">
        <v>0</v>
      </c>
    </row>
    <row r="178" spans="3:3" x14ac:dyDescent="0.2">
      <c r="C178" s="39">
        <v>0</v>
      </c>
    </row>
    <row r="179" spans="3:3" x14ac:dyDescent="0.2">
      <c r="C179" s="39">
        <v>0</v>
      </c>
    </row>
    <row r="181" spans="3:3" x14ac:dyDescent="0.2">
      <c r="C181" s="39">
        <v>0</v>
      </c>
    </row>
    <row r="183" spans="3:3" x14ac:dyDescent="0.2">
      <c r="C183" s="39">
        <v>0</v>
      </c>
    </row>
    <row r="184" spans="3:3" x14ac:dyDescent="0.2">
      <c r="C184" s="39">
        <v>0</v>
      </c>
    </row>
    <row r="187" spans="3:3" x14ac:dyDescent="0.2">
      <c r="C187" s="39">
        <v>0</v>
      </c>
    </row>
    <row r="188" spans="3:3" x14ac:dyDescent="0.2">
      <c r="C188" s="39">
        <v>0</v>
      </c>
    </row>
    <row r="189" spans="3:3" x14ac:dyDescent="0.2">
      <c r="C189" s="39">
        <v>0</v>
      </c>
    </row>
    <row r="190" spans="3:3" x14ac:dyDescent="0.2">
      <c r="C190" s="39">
        <v>0</v>
      </c>
    </row>
  </sheetData>
  <mergeCells count="7">
    <mergeCell ref="C28:E28"/>
    <mergeCell ref="C29:E29"/>
    <mergeCell ref="C30:E30"/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5"/>
  <sheetViews>
    <sheetView showGridLines="0" workbookViewId="0">
      <selection activeCell="G12" sqref="G12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5" s="41" customFormat="1" ht="18.95" customHeight="1" x14ac:dyDescent="0.25">
      <c r="A1" s="197" t="s">
        <v>669</v>
      </c>
      <c r="B1" s="198"/>
      <c r="C1" s="199"/>
      <c r="E1" s="41">
        <v>2024</v>
      </c>
    </row>
    <row r="2" spans="1:5" s="41" customFormat="1" ht="18.95" customHeight="1" x14ac:dyDescent="0.25">
      <c r="A2" s="200" t="s">
        <v>616</v>
      </c>
      <c r="B2" s="201"/>
      <c r="C2" s="202"/>
    </row>
    <row r="3" spans="1:5" s="41" customFormat="1" ht="18.95" customHeight="1" x14ac:dyDescent="0.25">
      <c r="A3" s="200" t="s">
        <v>670</v>
      </c>
      <c r="B3" s="203"/>
      <c r="C3" s="202"/>
      <c r="E3" s="41">
        <v>1</v>
      </c>
    </row>
    <row r="4" spans="1:5" s="42" customFormat="1" x14ac:dyDescent="0.2">
      <c r="A4" s="194" t="s">
        <v>615</v>
      </c>
      <c r="B4" s="195"/>
      <c r="C4" s="196"/>
    </row>
    <row r="5" spans="1:5" x14ac:dyDescent="0.2">
      <c r="A5" s="84" t="s">
        <v>533</v>
      </c>
      <c r="B5" s="58"/>
      <c r="C5" s="147">
        <v>1109122.42</v>
      </c>
    </row>
    <row r="6" spans="1:5" x14ac:dyDescent="0.2">
      <c r="A6" s="78"/>
      <c r="B6" s="60"/>
      <c r="C6" s="79"/>
    </row>
    <row r="7" spans="1:5" x14ac:dyDescent="0.2">
      <c r="A7" s="68" t="s">
        <v>534</v>
      </c>
      <c r="B7" s="80"/>
      <c r="C7" s="144">
        <f>SUM(C8:C28)</f>
        <v>0</v>
      </c>
    </row>
    <row r="8" spans="1:5" x14ac:dyDescent="0.2">
      <c r="A8" s="126">
        <v>2.1</v>
      </c>
      <c r="B8" s="85" t="s">
        <v>369</v>
      </c>
      <c r="C8" s="148">
        <v>0</v>
      </c>
    </row>
    <row r="9" spans="1:5" x14ac:dyDescent="0.2">
      <c r="A9" s="126">
        <v>2.2000000000000002</v>
      </c>
      <c r="B9" s="85" t="s">
        <v>366</v>
      </c>
      <c r="C9" s="148">
        <v>0</v>
      </c>
    </row>
    <row r="10" spans="1:5" x14ac:dyDescent="0.2">
      <c r="A10" s="90">
        <v>2.2999999999999998</v>
      </c>
      <c r="B10" s="77" t="s">
        <v>236</v>
      </c>
      <c r="C10" s="148">
        <v>0</v>
      </c>
    </row>
    <row r="11" spans="1:5" x14ac:dyDescent="0.2">
      <c r="A11" s="90">
        <v>2.4</v>
      </c>
      <c r="B11" s="77" t="s">
        <v>237</v>
      </c>
      <c r="C11" s="148">
        <v>0</v>
      </c>
    </row>
    <row r="12" spans="1:5" x14ac:dyDescent="0.2">
      <c r="A12" s="90">
        <v>2.5</v>
      </c>
      <c r="B12" s="77" t="s">
        <v>238</v>
      </c>
      <c r="C12" s="148">
        <v>0</v>
      </c>
    </row>
    <row r="13" spans="1:5" x14ac:dyDescent="0.2">
      <c r="A13" s="90">
        <v>2.6</v>
      </c>
      <c r="B13" s="77" t="s">
        <v>239</v>
      </c>
      <c r="C13" s="148">
        <v>0</v>
      </c>
    </row>
    <row r="14" spans="1:5" x14ac:dyDescent="0.2">
      <c r="A14" s="90">
        <v>2.7</v>
      </c>
      <c r="B14" s="77" t="s">
        <v>240</v>
      </c>
      <c r="C14" s="148">
        <v>0</v>
      </c>
    </row>
    <row r="15" spans="1:5" x14ac:dyDescent="0.2">
      <c r="A15" s="90">
        <v>2.8</v>
      </c>
      <c r="B15" s="77" t="s">
        <v>241</v>
      </c>
      <c r="C15" s="148">
        <v>0</v>
      </c>
    </row>
    <row r="16" spans="1:5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5" x14ac:dyDescent="0.2">
      <c r="A33" s="90" t="s">
        <v>557</v>
      </c>
      <c r="B33" s="77" t="s">
        <v>448</v>
      </c>
      <c r="C33" s="148">
        <v>0</v>
      </c>
    </row>
    <row r="34" spans="1:5" x14ac:dyDescent="0.2">
      <c r="A34" s="90" t="s">
        <v>558</v>
      </c>
      <c r="B34" s="77" t="s">
        <v>454</v>
      </c>
      <c r="C34" s="148">
        <v>0</v>
      </c>
    </row>
    <row r="35" spans="1:5" x14ac:dyDescent="0.2">
      <c r="A35" s="90" t="s">
        <v>559</v>
      </c>
      <c r="B35" s="77" t="s">
        <v>462</v>
      </c>
      <c r="C35" s="148">
        <v>0</v>
      </c>
    </row>
    <row r="36" spans="1:5" x14ac:dyDescent="0.2">
      <c r="A36" s="90" t="s">
        <v>664</v>
      </c>
      <c r="B36" s="77" t="s">
        <v>366</v>
      </c>
      <c r="C36" s="148">
        <v>0</v>
      </c>
    </row>
    <row r="37" spans="1:5" x14ac:dyDescent="0.2">
      <c r="A37" s="90" t="s">
        <v>665</v>
      </c>
      <c r="B37" s="85" t="s">
        <v>560</v>
      </c>
      <c r="C37" s="150">
        <v>0</v>
      </c>
    </row>
    <row r="38" spans="1:5" x14ac:dyDescent="0.2">
      <c r="A38" s="78"/>
      <c r="B38" s="81"/>
      <c r="C38" s="82"/>
    </row>
    <row r="39" spans="1:5" x14ac:dyDescent="0.2">
      <c r="A39" s="83" t="s">
        <v>662</v>
      </c>
      <c r="B39" s="58"/>
      <c r="C39" s="143">
        <f>C5-C7+C30</f>
        <v>1109122.42</v>
      </c>
    </row>
    <row r="41" spans="1:5" x14ac:dyDescent="0.2">
      <c r="B41" s="39" t="s">
        <v>626</v>
      </c>
    </row>
    <row r="47" spans="1:5" x14ac:dyDescent="0.2">
      <c r="B47" s="178" t="s">
        <v>671</v>
      </c>
      <c r="C47" s="180" t="s">
        <v>672</v>
      </c>
      <c r="D47" s="180"/>
      <c r="E47" s="180"/>
    </row>
    <row r="48" spans="1:5" x14ac:dyDescent="0.2">
      <c r="B48" s="178" t="s">
        <v>673</v>
      </c>
      <c r="C48" s="180" t="s">
        <v>674</v>
      </c>
      <c r="D48" s="180"/>
      <c r="E48" s="180"/>
    </row>
    <row r="49" spans="2:5" x14ac:dyDescent="0.2">
      <c r="B49" s="178" t="s">
        <v>675</v>
      </c>
      <c r="C49" s="180" t="s">
        <v>676</v>
      </c>
      <c r="D49" s="180"/>
      <c r="E49" s="180"/>
    </row>
    <row r="168" spans="3:3" x14ac:dyDescent="0.2">
      <c r="C168" s="39">
        <v>0</v>
      </c>
    </row>
    <row r="169" spans="3:3" x14ac:dyDescent="0.2">
      <c r="C169" s="39">
        <v>0</v>
      </c>
    </row>
    <row r="172" spans="3:3" x14ac:dyDescent="0.2">
      <c r="C172" s="39">
        <v>0</v>
      </c>
    </row>
    <row r="173" spans="3:3" x14ac:dyDescent="0.2">
      <c r="C173" s="39">
        <v>0</v>
      </c>
    </row>
    <row r="175" spans="3:3" x14ac:dyDescent="0.2">
      <c r="C175" s="39">
        <v>0</v>
      </c>
    </row>
    <row r="192" spans="3:3" x14ac:dyDescent="0.2">
      <c r="C192" s="39">
        <v>0</v>
      </c>
    </row>
    <row r="193" spans="3:3" x14ac:dyDescent="0.2">
      <c r="C193" s="39">
        <v>0</v>
      </c>
    </row>
    <row r="194" spans="3:3" x14ac:dyDescent="0.2">
      <c r="C194" s="39">
        <v>0</v>
      </c>
    </row>
    <row r="196" spans="3:3" x14ac:dyDescent="0.2">
      <c r="C196" s="39">
        <v>0</v>
      </c>
    </row>
    <row r="197" spans="3:3" x14ac:dyDescent="0.2">
      <c r="C197" s="39">
        <v>0</v>
      </c>
    </row>
    <row r="199" spans="3:3" x14ac:dyDescent="0.2">
      <c r="C199" s="39">
        <v>0</v>
      </c>
    </row>
    <row r="200" spans="3:3" x14ac:dyDescent="0.2">
      <c r="C200" s="39">
        <v>0</v>
      </c>
    </row>
    <row r="201" spans="3:3" x14ac:dyDescent="0.2">
      <c r="C201" s="39">
        <v>0</v>
      </c>
    </row>
    <row r="202" spans="3:3" x14ac:dyDescent="0.2">
      <c r="C202" s="39">
        <v>0</v>
      </c>
    </row>
    <row r="203" spans="3:3" x14ac:dyDescent="0.2">
      <c r="C203" s="39">
        <v>0</v>
      </c>
    </row>
    <row r="205" spans="3:3" x14ac:dyDescent="0.2">
      <c r="C205" s="39">
        <v>0</v>
      </c>
    </row>
  </sheetData>
  <mergeCells count="7">
    <mergeCell ref="C48:E48"/>
    <mergeCell ref="C49:E49"/>
    <mergeCell ref="A1:C1"/>
    <mergeCell ref="A2:C2"/>
    <mergeCell ref="A3:C3"/>
    <mergeCell ref="A4:C4"/>
    <mergeCell ref="C47:E47"/>
  </mergeCells>
  <pageMargins left="0.7" right="0.7" top="0.75" bottom="0.75" header="0.3" footer="0.3"/>
  <pageSetup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28" workbookViewId="0">
      <selection sqref="A1:J7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6" t="s">
        <v>669</v>
      </c>
      <c r="B1" s="204"/>
      <c r="C1" s="204"/>
      <c r="D1" s="204"/>
      <c r="E1" s="204"/>
      <c r="F1" s="204"/>
      <c r="G1" s="27" t="s">
        <v>604</v>
      </c>
      <c r="H1" s="28">
        <v>2024</v>
      </c>
    </row>
    <row r="2" spans="1:10" ht="18.95" customHeight="1" x14ac:dyDescent="0.2">
      <c r="A2" s="186" t="s">
        <v>617</v>
      </c>
      <c r="B2" s="204"/>
      <c r="C2" s="204"/>
      <c r="D2" s="204"/>
      <c r="E2" s="204"/>
      <c r="F2" s="204"/>
      <c r="G2" s="27" t="s">
        <v>605</v>
      </c>
      <c r="H2" s="28" t="s">
        <v>607</v>
      </c>
    </row>
    <row r="3" spans="1:10" ht="18.95" customHeight="1" x14ac:dyDescent="0.2">
      <c r="A3" s="205" t="s">
        <v>670</v>
      </c>
      <c r="B3" s="206"/>
      <c r="C3" s="206"/>
      <c r="D3" s="206"/>
      <c r="E3" s="206"/>
      <c r="F3" s="206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  <c r="C35" s="44">
        <v>0</v>
      </c>
      <c r="D35" s="44">
        <v>0</v>
      </c>
    </row>
    <row r="36" spans="1:6" x14ac:dyDescent="0.2">
      <c r="C36" s="34">
        <v>0</v>
      </c>
      <c r="D36" s="34">
        <v>0</v>
      </c>
      <c r="E36" s="34"/>
      <c r="F36" s="34"/>
    </row>
    <row r="37" spans="1:6" x14ac:dyDescent="0.2">
      <c r="B37" s="187" t="str">
        <f>A1</f>
        <v>Instituto para las Personas con Discapacidad Salamanca</v>
      </c>
      <c r="C37" s="189"/>
      <c r="D37" s="34"/>
      <c r="E37" s="34"/>
      <c r="F37" s="34"/>
    </row>
    <row r="38" spans="1:6" x14ac:dyDescent="0.2">
      <c r="B38" s="190" t="s">
        <v>666</v>
      </c>
      <c r="C38" s="192"/>
      <c r="D38" s="34"/>
      <c r="E38" s="34"/>
      <c r="F38" s="34"/>
    </row>
    <row r="39" spans="1:6" x14ac:dyDescent="0.2">
      <c r="B39" s="190" t="str">
        <f>A3</f>
        <v>Correspondiente del 1 de Enero al 31 de Marzo de 2024</v>
      </c>
      <c r="C39" s="192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5645810.6699999999</v>
      </c>
      <c r="D42" s="34"/>
      <c r="E42" s="34"/>
      <c r="F42" s="34"/>
    </row>
    <row r="43" spans="1:6" x14ac:dyDescent="0.2">
      <c r="B43" s="171" t="s">
        <v>92</v>
      </c>
      <c r="C43" s="172">
        <v>-4080041.9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-1565768.77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7" t="str">
        <f>A1</f>
        <v>Instituto para las Personas con Discapacidad Salamanca</v>
      </c>
      <c r="C48" s="189"/>
    </row>
    <row r="49" spans="2:3" x14ac:dyDescent="0.2">
      <c r="B49" s="190" t="s">
        <v>667</v>
      </c>
      <c r="C49" s="192"/>
    </row>
    <row r="50" spans="2:3" x14ac:dyDescent="0.2">
      <c r="B50" s="190" t="str">
        <f>A3</f>
        <v>Correspondiente del 1 de Enero al 31 de Marzo de 2024</v>
      </c>
      <c r="C50" s="192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-5645810.6699999999</v>
      </c>
    </row>
    <row r="54" spans="2:3" x14ac:dyDescent="0.2">
      <c r="B54" s="171" t="s">
        <v>87</v>
      </c>
      <c r="C54" s="176">
        <v>4536688.25</v>
      </c>
    </row>
    <row r="55" spans="2:3" x14ac:dyDescent="0.2">
      <c r="B55" s="171" t="s">
        <v>668</v>
      </c>
      <c r="C55" s="176">
        <v>0</v>
      </c>
    </row>
    <row r="56" spans="2:3" x14ac:dyDescent="0.2">
      <c r="B56" s="171" t="s">
        <v>86</v>
      </c>
      <c r="C56" s="176">
        <v>0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1109122.42</v>
      </c>
    </row>
    <row r="61" spans="2:3" x14ac:dyDescent="0.2">
      <c r="B61" s="167" t="s">
        <v>626</v>
      </c>
    </row>
    <row r="68" spans="2:5" x14ac:dyDescent="0.2">
      <c r="B68" s="39"/>
      <c r="C68" s="39"/>
      <c r="D68" s="39"/>
      <c r="E68" s="39"/>
    </row>
    <row r="69" spans="2:5" x14ac:dyDescent="0.2">
      <c r="B69" s="178" t="s">
        <v>671</v>
      </c>
      <c r="C69" s="180" t="s">
        <v>672</v>
      </c>
      <c r="D69" s="180"/>
      <c r="E69" s="180"/>
    </row>
    <row r="70" spans="2:5" x14ac:dyDescent="0.2">
      <c r="B70" s="178" t="s">
        <v>673</v>
      </c>
      <c r="C70" s="180" t="s">
        <v>674</v>
      </c>
      <c r="D70" s="180"/>
      <c r="E70" s="180"/>
    </row>
    <row r="71" spans="2:5" x14ac:dyDescent="0.2">
      <c r="B71" s="178" t="s">
        <v>675</v>
      </c>
      <c r="C71" s="180" t="s">
        <v>676</v>
      </c>
      <c r="D71" s="180"/>
      <c r="E71" s="180"/>
    </row>
  </sheetData>
  <sheetProtection formatCells="0" formatColumns="0" formatRows="0" insertColumns="0" insertRows="0" insertHyperlinks="0" deleteColumns="0" deleteRows="0" sort="0" autoFilter="0" pivotTables="0"/>
  <mergeCells count="12">
    <mergeCell ref="C69:E69"/>
    <mergeCell ref="C70:E70"/>
    <mergeCell ref="C71:E71"/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100" workbookViewId="0">
      <selection sqref="A1:F41"/>
    </sheetView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7" t="s">
        <v>34</v>
      </c>
      <c r="B5" s="207"/>
      <c r="C5" s="207"/>
      <c r="D5" s="207"/>
      <c r="E5" s="207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8" t="s">
        <v>36</v>
      </c>
      <c r="C10" s="208"/>
      <c r="D10" s="208"/>
      <c r="E10" s="208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8" t="s">
        <v>38</v>
      </c>
      <c r="C12" s="208"/>
      <c r="D12" s="208"/>
      <c r="E12" s="208"/>
    </row>
    <row r="13" spans="1:8" s="117" customFormat="1" ht="26.1" customHeight="1" x14ac:dyDescent="0.2">
      <c r="A13" s="121" t="s">
        <v>594</v>
      </c>
      <c r="B13" s="208" t="s">
        <v>39</v>
      </c>
      <c r="C13" s="208"/>
      <c r="D13" s="208"/>
      <c r="E13" s="208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  <row r="33" spans="1:4" x14ac:dyDescent="0.2">
      <c r="A33" s="39"/>
      <c r="B33" s="39"/>
      <c r="C33" s="39"/>
      <c r="D33" s="39"/>
    </row>
    <row r="34" spans="1:4" x14ac:dyDescent="0.2">
      <c r="A34" s="178" t="s">
        <v>671</v>
      </c>
      <c r="B34" s="180" t="s">
        <v>672</v>
      </c>
      <c r="C34" s="180"/>
      <c r="D34" s="180"/>
    </row>
    <row r="35" spans="1:4" x14ac:dyDescent="0.2">
      <c r="A35" s="178" t="s">
        <v>673</v>
      </c>
      <c r="B35" s="180" t="s">
        <v>674</v>
      </c>
      <c r="C35" s="180"/>
      <c r="D35" s="180"/>
    </row>
    <row r="36" spans="1:4" x14ac:dyDescent="0.2">
      <c r="A36" s="178" t="s">
        <v>675</v>
      </c>
      <c r="B36" s="180" t="s">
        <v>676</v>
      </c>
      <c r="C36" s="180"/>
      <c r="D36" s="180"/>
    </row>
    <row r="37" spans="1:4" x14ac:dyDescent="0.2">
      <c r="A37" s="128"/>
      <c r="B37" s="128"/>
      <c r="C37" s="128"/>
      <c r="D37" s="128"/>
    </row>
  </sheetData>
  <mergeCells count="7">
    <mergeCell ref="B35:D35"/>
    <mergeCell ref="B36:D36"/>
    <mergeCell ref="A5:E5"/>
    <mergeCell ref="B10:E10"/>
    <mergeCell ref="B12:E12"/>
    <mergeCell ref="B13:E13"/>
    <mergeCell ref="B34:D34"/>
  </mergeCell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zoomScaleNormal="100" workbookViewId="0">
      <selection sqref="A1:E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82" t="s">
        <v>669</v>
      </c>
      <c r="B1" s="182"/>
      <c r="C1" s="182"/>
      <c r="D1" s="14" t="s">
        <v>604</v>
      </c>
      <c r="E1" s="25">
        <v>2024</v>
      </c>
    </row>
    <row r="2" spans="1:5" s="16" customFormat="1" ht="18.95" customHeight="1" x14ac:dyDescent="0.25">
      <c r="A2" s="182" t="s">
        <v>609</v>
      </c>
      <c r="B2" s="182"/>
      <c r="C2" s="182"/>
      <c r="D2" s="14" t="s">
        <v>605</v>
      </c>
      <c r="E2" s="25" t="s">
        <v>607</v>
      </c>
    </row>
    <row r="3" spans="1:5" s="16" customFormat="1" ht="18.95" customHeight="1" x14ac:dyDescent="0.25">
      <c r="A3" s="182" t="s">
        <v>670</v>
      </c>
      <c r="B3" s="182"/>
      <c r="C3" s="182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343328.04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71.040000000000006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71.040000000000006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343257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343257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1222440.73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1222440.73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1222440.73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1011624.77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1011624.77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951708.17</v>
      </c>
      <c r="D100" s="57">
        <f t="shared" ref="D100:D163" si="0">C100/$C$98</f>
        <v>0.94077191289019146</v>
      </c>
      <c r="E100" s="56"/>
    </row>
    <row r="101" spans="1:5" x14ac:dyDescent="0.2">
      <c r="A101" s="54">
        <v>5111</v>
      </c>
      <c r="B101" s="51" t="s">
        <v>360</v>
      </c>
      <c r="C101" s="55">
        <v>816842.39</v>
      </c>
      <c r="D101" s="57">
        <f t="shared" si="0"/>
        <v>0.80745590086727514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362</v>
      </c>
      <c r="C103" s="55">
        <v>22440.79</v>
      </c>
      <c r="D103" s="57">
        <f t="shared" si="0"/>
        <v>2.2182918672503441E-2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112424.99</v>
      </c>
      <c r="D105" s="57">
        <f t="shared" si="0"/>
        <v>0.11113309335041292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32519.599999999999</v>
      </c>
      <c r="D107" s="57">
        <f t="shared" si="0"/>
        <v>3.2145911176136979E-2</v>
      </c>
      <c r="E107" s="56"/>
    </row>
    <row r="108" spans="1:5" x14ac:dyDescent="0.2">
      <c r="A108" s="54">
        <v>5121</v>
      </c>
      <c r="B108" s="51" t="s">
        <v>367</v>
      </c>
      <c r="C108" s="55">
        <v>31668.1</v>
      </c>
      <c r="D108" s="57">
        <f t="shared" si="0"/>
        <v>3.1304195922367536E-2</v>
      </c>
      <c r="E108" s="56"/>
    </row>
    <row r="109" spans="1:5" x14ac:dyDescent="0.2">
      <c r="A109" s="54">
        <v>5122</v>
      </c>
      <c r="B109" s="51" t="s">
        <v>368</v>
      </c>
      <c r="C109" s="55">
        <v>851.5</v>
      </c>
      <c r="D109" s="57">
        <f t="shared" si="0"/>
        <v>8.4171525376943866E-4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372</v>
      </c>
      <c r="C113" s="55">
        <v>0</v>
      </c>
      <c r="D113" s="57">
        <f t="shared" si="0"/>
        <v>0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27397</v>
      </c>
      <c r="D117" s="57">
        <f t="shared" si="0"/>
        <v>2.7082175933671532E-2</v>
      </c>
      <c r="E117" s="56"/>
    </row>
    <row r="118" spans="1:5" x14ac:dyDescent="0.2">
      <c r="A118" s="54">
        <v>5131</v>
      </c>
      <c r="B118" s="51" t="s">
        <v>377</v>
      </c>
      <c r="C118" s="55">
        <v>0</v>
      </c>
      <c r="D118" s="57">
        <f t="shared" si="0"/>
        <v>0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380</v>
      </c>
      <c r="C121" s="55">
        <v>0</v>
      </c>
      <c r="D121" s="57">
        <f t="shared" si="0"/>
        <v>0</v>
      </c>
      <c r="E121" s="56"/>
    </row>
    <row r="122" spans="1:5" x14ac:dyDescent="0.2">
      <c r="A122" s="54">
        <v>5135</v>
      </c>
      <c r="B122" s="51" t="s">
        <v>381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384</v>
      </c>
      <c r="C125" s="55">
        <v>12378</v>
      </c>
      <c r="D125" s="57">
        <f t="shared" si="0"/>
        <v>1.2235762080044758E-2</v>
      </c>
      <c r="E125" s="56"/>
    </row>
    <row r="126" spans="1:5" x14ac:dyDescent="0.2">
      <c r="A126" s="54">
        <v>5139</v>
      </c>
      <c r="B126" s="51" t="s">
        <v>385</v>
      </c>
      <c r="C126" s="55">
        <v>15019</v>
      </c>
      <c r="D126" s="57">
        <f t="shared" si="0"/>
        <v>1.4846413853626774E-2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626</v>
      </c>
    </row>
    <row r="224" spans="1:5" x14ac:dyDescent="0.2">
      <c r="B224" s="178" t="s">
        <v>671</v>
      </c>
      <c r="C224" s="180" t="s">
        <v>672</v>
      </c>
      <c r="D224" s="180"/>
    </row>
    <row r="225" spans="2:4" x14ac:dyDescent="0.2">
      <c r="B225" s="178" t="s">
        <v>673</v>
      </c>
      <c r="C225" s="180" t="s">
        <v>674</v>
      </c>
      <c r="D225" s="180"/>
    </row>
    <row r="226" spans="2:4" x14ac:dyDescent="0.2">
      <c r="B226" s="178" t="s">
        <v>675</v>
      </c>
      <c r="C226" s="180" t="s">
        <v>676</v>
      </c>
      <c r="D226" s="180"/>
    </row>
  </sheetData>
  <sheetProtection formatCells="0" formatColumns="0" formatRows="0" insertColumns="0" insertRows="0" insertHyperlinks="0" deleteColumns="0" deleteRows="0" sort="0" autoFilter="0" pivotTables="0"/>
  <mergeCells count="6">
    <mergeCell ref="C226:D226"/>
    <mergeCell ref="A1:C1"/>
    <mergeCell ref="A2:C2"/>
    <mergeCell ref="A3:C3"/>
    <mergeCell ref="C224:D224"/>
    <mergeCell ref="C225:D225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4"/>
  <sheetViews>
    <sheetView zoomScaleNormal="100" zoomScaleSheetLayoutView="110" workbookViewId="0">
      <selection activeCell="B43" sqref="A1:D4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4" ht="15" customHeight="1" x14ac:dyDescent="0.2">
      <c r="A17" s="110" t="s">
        <v>572</v>
      </c>
      <c r="B17" s="104" t="s">
        <v>71</v>
      </c>
    </row>
    <row r="18" spans="1:4" ht="15" customHeight="1" x14ac:dyDescent="0.2">
      <c r="A18" s="13"/>
      <c r="B18" s="104" t="s">
        <v>72</v>
      </c>
    </row>
    <row r="19" spans="1:4" x14ac:dyDescent="0.2">
      <c r="A19" s="13"/>
    </row>
    <row r="20" spans="1:4" x14ac:dyDescent="0.2">
      <c r="A20" s="13"/>
    </row>
    <row r="21" spans="1:4" x14ac:dyDescent="0.2">
      <c r="A21" s="13"/>
    </row>
    <row r="22" spans="1:4" x14ac:dyDescent="0.2">
      <c r="A22" s="13"/>
    </row>
    <row r="23" spans="1:4" x14ac:dyDescent="0.2">
      <c r="A23" s="13"/>
    </row>
    <row r="24" spans="1:4" x14ac:dyDescent="0.2">
      <c r="A24" s="13"/>
      <c r="B24" s="178" t="s">
        <v>671</v>
      </c>
      <c r="C24" s="180"/>
      <c r="D24" s="180"/>
    </row>
    <row r="25" spans="1:4" x14ac:dyDescent="0.2">
      <c r="A25" s="13"/>
      <c r="B25" s="178" t="s">
        <v>673</v>
      </c>
      <c r="C25" s="180"/>
      <c r="D25" s="180"/>
    </row>
    <row r="26" spans="1:4" x14ac:dyDescent="0.2">
      <c r="A26" s="13"/>
      <c r="B26" s="178" t="s">
        <v>675</v>
      </c>
      <c r="C26" s="180"/>
      <c r="D26" s="180"/>
    </row>
    <row r="27" spans="1:4" x14ac:dyDescent="0.2">
      <c r="A27" s="13"/>
    </row>
    <row r="28" spans="1:4" x14ac:dyDescent="0.2">
      <c r="A28" s="13"/>
    </row>
    <row r="29" spans="1:4" x14ac:dyDescent="0.2">
      <c r="A29" s="13"/>
    </row>
    <row r="30" spans="1:4" x14ac:dyDescent="0.2">
      <c r="A30" s="13"/>
    </row>
    <row r="31" spans="1:4" x14ac:dyDescent="0.2">
      <c r="A31" s="13"/>
    </row>
    <row r="32" spans="1:4" x14ac:dyDescent="0.2">
      <c r="A32" s="13"/>
    </row>
    <row r="33" spans="1:3" x14ac:dyDescent="0.2">
      <c r="A33" s="13"/>
      <c r="B33" s="180" t="s">
        <v>672</v>
      </c>
      <c r="C33" s="180"/>
    </row>
    <row r="34" spans="1:3" x14ac:dyDescent="0.2">
      <c r="A34" s="13"/>
      <c r="B34" s="180" t="s">
        <v>674</v>
      </c>
      <c r="C34" s="180"/>
    </row>
    <row r="35" spans="1:3" x14ac:dyDescent="0.2">
      <c r="A35" s="13"/>
      <c r="B35" s="180" t="s">
        <v>676</v>
      </c>
      <c r="C35" s="180"/>
    </row>
    <row r="36" spans="1:3" x14ac:dyDescent="0.2">
      <c r="A36" s="13"/>
    </row>
    <row r="37" spans="1:3" x14ac:dyDescent="0.2">
      <c r="A37" s="13"/>
    </row>
    <row r="122" spans="3:3" x14ac:dyDescent="0.2">
      <c r="C122" s="3">
        <v>21260.48</v>
      </c>
    </row>
    <row r="123" spans="3:3" x14ac:dyDescent="0.2">
      <c r="C123" s="3">
        <v>0</v>
      </c>
    </row>
    <row r="124" spans="3:3" x14ac:dyDescent="0.2">
      <c r="C124" s="3">
        <v>0</v>
      </c>
    </row>
  </sheetData>
  <mergeCells count="6">
    <mergeCell ref="B35:C35"/>
    <mergeCell ref="C24:D24"/>
    <mergeCell ref="C25:D25"/>
    <mergeCell ref="C26:D26"/>
    <mergeCell ref="B33:C33"/>
    <mergeCell ref="B34:C34"/>
  </mergeCells>
  <pageMargins left="0.70866141732283472" right="0.70866141732283472" top="0.74803149606299213" bottom="0.74803149606299213" header="0.31496062992125984" footer="0.31496062992125984"/>
  <pageSetup scale="36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zoomScale="106" zoomScaleNormal="106" workbookViewId="0">
      <selection sqref="A1:H16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4" t="s">
        <v>669</v>
      </c>
      <c r="B1" s="185"/>
      <c r="C1" s="185"/>
      <c r="D1" s="185"/>
      <c r="E1" s="185"/>
      <c r="F1" s="185"/>
      <c r="G1" s="14" t="s">
        <v>604</v>
      </c>
      <c r="H1" s="25">
        <v>2024</v>
      </c>
    </row>
    <row r="2" spans="1:8" s="16" customFormat="1" ht="18.95" customHeight="1" x14ac:dyDescent="0.25">
      <c r="A2" s="184" t="s">
        <v>608</v>
      </c>
      <c r="B2" s="185"/>
      <c r="C2" s="185"/>
      <c r="D2" s="185"/>
      <c r="E2" s="185"/>
      <c r="F2" s="185"/>
      <c r="G2" s="14" t="s">
        <v>605</v>
      </c>
      <c r="H2" s="25" t="s">
        <v>607</v>
      </c>
    </row>
    <row r="3" spans="1:8" s="16" customFormat="1" ht="18.95" customHeight="1" x14ac:dyDescent="0.25">
      <c r="A3" s="184" t="s">
        <v>670</v>
      </c>
      <c r="B3" s="185"/>
      <c r="C3" s="185"/>
      <c r="D3" s="185"/>
      <c r="E3" s="185"/>
      <c r="F3" s="185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176.94</v>
      </c>
      <c r="D15" s="24">
        <v>393.94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2524.19</v>
      </c>
      <c r="D20" s="24">
        <v>2524.19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360</v>
      </c>
      <c r="D23" s="24">
        <v>360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461778.32</v>
      </c>
      <c r="D62" s="24">
        <f t="shared" ref="D62:E62" si="0">SUM(D63:D70)</f>
        <v>0</v>
      </c>
      <c r="E62" s="24">
        <f t="shared" si="0"/>
        <v>309706.46000000002</v>
      </c>
    </row>
    <row r="63" spans="1:9" x14ac:dyDescent="0.2">
      <c r="A63" s="22">
        <v>1241</v>
      </c>
      <c r="B63" s="20" t="s">
        <v>236</v>
      </c>
      <c r="C63" s="24">
        <v>370682.99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10399.200000000001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74667.13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309706.46000000002</v>
      </c>
    </row>
    <row r="68" spans="1:9" x14ac:dyDescent="0.2">
      <c r="A68" s="22">
        <v>1246</v>
      </c>
      <c r="B68" s="20" t="s">
        <v>241</v>
      </c>
      <c r="C68" s="24">
        <v>6029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43000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43000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627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58276.34</v>
      </c>
      <c r="D110" s="24">
        <f>SUM(D111:D119)</f>
        <v>58276.34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31705</v>
      </c>
      <c r="D112" s="24">
        <f t="shared" ref="D112:D119" si="1">C112</f>
        <v>31705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26571.34</v>
      </c>
      <c r="D117" s="24">
        <f t="shared" si="1"/>
        <v>26571.34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4" x14ac:dyDescent="0.2">
      <c r="A145" s="22">
        <v>2199</v>
      </c>
      <c r="B145" s="20" t="s">
        <v>297</v>
      </c>
      <c r="C145" s="24">
        <v>0</v>
      </c>
    </row>
    <row r="146" spans="1:4" x14ac:dyDescent="0.2">
      <c r="A146" s="22">
        <v>2240</v>
      </c>
      <c r="B146" s="20" t="s">
        <v>298</v>
      </c>
      <c r="C146" s="24">
        <f>SUM(C147:C149)</f>
        <v>0</v>
      </c>
    </row>
    <row r="147" spans="1:4" x14ac:dyDescent="0.2">
      <c r="A147" s="22">
        <v>2241</v>
      </c>
      <c r="B147" s="20" t="s">
        <v>299</v>
      </c>
      <c r="C147" s="24">
        <v>0</v>
      </c>
    </row>
    <row r="148" spans="1:4" x14ac:dyDescent="0.2">
      <c r="A148" s="22">
        <v>2242</v>
      </c>
      <c r="B148" s="20" t="s">
        <v>300</v>
      </c>
      <c r="C148" s="24">
        <v>0</v>
      </c>
    </row>
    <row r="149" spans="1:4" x14ac:dyDescent="0.2">
      <c r="A149" s="22">
        <v>2249</v>
      </c>
      <c r="B149" s="20" t="s">
        <v>301</v>
      </c>
      <c r="C149" s="24">
        <v>0</v>
      </c>
    </row>
    <row r="151" spans="1:4" x14ac:dyDescent="0.2">
      <c r="B151" s="20" t="s">
        <v>626</v>
      </c>
    </row>
    <row r="156" spans="1:4" x14ac:dyDescent="0.2">
      <c r="B156" s="178" t="s">
        <v>671</v>
      </c>
      <c r="C156" s="180" t="s">
        <v>672</v>
      </c>
      <c r="D156" s="180"/>
    </row>
    <row r="157" spans="1:4" x14ac:dyDescent="0.2">
      <c r="B157" s="178" t="s">
        <v>673</v>
      </c>
      <c r="C157" s="180" t="s">
        <v>674</v>
      </c>
      <c r="D157" s="180"/>
    </row>
    <row r="158" spans="1:4" x14ac:dyDescent="0.2">
      <c r="B158" s="178" t="s">
        <v>675</v>
      </c>
      <c r="C158" s="180" t="s">
        <v>676</v>
      </c>
      <c r="D158" s="180"/>
    </row>
  </sheetData>
  <sheetProtection formatCells="0" formatColumns="0" formatRows="0" insertColumns="0" insertRows="0" insertHyperlinks="0" deleteColumns="0" deleteRows="0" sort="0" autoFilter="0" pivotTables="0"/>
  <mergeCells count="6">
    <mergeCell ref="C158:D158"/>
    <mergeCell ref="A1:F1"/>
    <mergeCell ref="A2:F2"/>
    <mergeCell ref="A3:F3"/>
    <mergeCell ref="C156:D156"/>
    <mergeCell ref="C157:D157"/>
  </mergeCells>
  <pageMargins left="0.7" right="0.7" top="0.75" bottom="0.75" header="0.3" footer="0.3"/>
  <pageSetup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0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86" sqref="A2:B86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  <row r="69" spans="2:3" x14ac:dyDescent="0.2">
      <c r="B69" s="97"/>
      <c r="C69" s="97"/>
    </row>
    <row r="70" spans="2:3" x14ac:dyDescent="0.2">
      <c r="B70" s="97" t="s">
        <v>671</v>
      </c>
      <c r="C70" s="97"/>
    </row>
    <row r="71" spans="2:3" x14ac:dyDescent="0.2">
      <c r="B71" s="97" t="s">
        <v>673</v>
      </c>
      <c r="C71" s="97"/>
    </row>
    <row r="72" spans="2:3" x14ac:dyDescent="0.2">
      <c r="B72" s="97" t="s">
        <v>675</v>
      </c>
      <c r="C72" s="97"/>
    </row>
    <row r="73" spans="2:3" x14ac:dyDescent="0.2">
      <c r="B73" s="97"/>
      <c r="C73" s="97"/>
    </row>
    <row r="74" spans="2:3" x14ac:dyDescent="0.2">
      <c r="B74" s="97"/>
      <c r="C74" s="97"/>
    </row>
    <row r="75" spans="2:3" x14ac:dyDescent="0.2">
      <c r="B75" s="97"/>
      <c r="C75" s="97"/>
    </row>
    <row r="76" spans="2:3" x14ac:dyDescent="0.2">
      <c r="B76" s="97"/>
      <c r="C76" s="97"/>
    </row>
    <row r="77" spans="2:3" x14ac:dyDescent="0.2">
      <c r="B77" s="97"/>
      <c r="C77" s="97"/>
    </row>
    <row r="78" spans="2:3" x14ac:dyDescent="0.2">
      <c r="B78" s="97"/>
      <c r="C78" s="97"/>
    </row>
    <row r="79" spans="2:3" x14ac:dyDescent="0.2">
      <c r="B79" s="97" t="s">
        <v>672</v>
      </c>
      <c r="C79" s="97"/>
    </row>
    <row r="80" spans="2:3" x14ac:dyDescent="0.2">
      <c r="B80" s="97" t="s">
        <v>674</v>
      </c>
      <c r="C80" s="97"/>
    </row>
    <row r="81" spans="2:3" x14ac:dyDescent="0.2">
      <c r="B81" s="97" t="s">
        <v>676</v>
      </c>
      <c r="C81" s="97"/>
    </row>
    <row r="132" spans="3:3" x14ac:dyDescent="0.2">
      <c r="C132" s="3">
        <v>0</v>
      </c>
    </row>
    <row r="133" spans="3:3" x14ac:dyDescent="0.2">
      <c r="C133" s="3">
        <v>0</v>
      </c>
    </row>
    <row r="135" spans="3:3" x14ac:dyDescent="0.2">
      <c r="C135" s="3">
        <v>0</v>
      </c>
    </row>
    <row r="136" spans="3:3" x14ac:dyDescent="0.2">
      <c r="C136" s="3">
        <v>0</v>
      </c>
    </row>
    <row r="138" spans="3:3" x14ac:dyDescent="0.2">
      <c r="C138" s="3">
        <v>0</v>
      </c>
    </row>
    <row r="139" spans="3:3" x14ac:dyDescent="0.2">
      <c r="C139" s="3">
        <v>0</v>
      </c>
    </row>
    <row r="140" spans="3:3" x14ac:dyDescent="0.2">
      <c r="C140" s="3">
        <v>0</v>
      </c>
    </row>
  </sheetData>
  <pageMargins left="0.70866141732283472" right="0.70866141732283472" top="0.74803149606299213" bottom="0.74803149606299213" header="0.31496062992125984" footer="0.31496062992125984"/>
  <pageSetup scale="2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sqref="A1:E3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6" t="s">
        <v>669</v>
      </c>
      <c r="B1" s="186"/>
      <c r="C1" s="186"/>
      <c r="D1" s="27" t="s">
        <v>604</v>
      </c>
      <c r="E1" s="28" t="s">
        <v>612</v>
      </c>
    </row>
    <row r="2" spans="1:5" ht="18.95" customHeight="1" x14ac:dyDescent="0.2">
      <c r="A2" s="186" t="s">
        <v>610</v>
      </c>
      <c r="B2" s="186"/>
      <c r="C2" s="186"/>
      <c r="D2" s="27" t="s">
        <v>605</v>
      </c>
      <c r="E2" s="28" t="s">
        <v>607</v>
      </c>
    </row>
    <row r="3" spans="1:5" ht="18.95" customHeight="1" x14ac:dyDescent="0.2">
      <c r="A3" s="186" t="s">
        <v>677</v>
      </c>
      <c r="B3" s="186"/>
      <c r="C3" s="186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0</v>
      </c>
    </row>
    <row r="15" spans="1:5" x14ac:dyDescent="0.2">
      <c r="A15" s="33">
        <v>3220</v>
      </c>
      <c r="B15" s="29" t="s">
        <v>468</v>
      </c>
      <c r="C15" s="34">
        <v>0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626</v>
      </c>
    </row>
    <row r="35" spans="2:4" x14ac:dyDescent="0.2">
      <c r="B35" s="178" t="s">
        <v>671</v>
      </c>
      <c r="C35" s="180" t="s">
        <v>672</v>
      </c>
      <c r="D35" s="180"/>
    </row>
    <row r="36" spans="2:4" x14ac:dyDescent="0.2">
      <c r="B36" s="178" t="s">
        <v>673</v>
      </c>
      <c r="C36" s="180" t="s">
        <v>674</v>
      </c>
      <c r="D36" s="180"/>
    </row>
    <row r="37" spans="2:4" x14ac:dyDescent="0.2">
      <c r="B37" s="178" t="s">
        <v>675</v>
      </c>
      <c r="C37" s="180" t="s">
        <v>676</v>
      </c>
      <c r="D37" s="180"/>
    </row>
  </sheetData>
  <sheetProtection formatCells="0" formatColumns="0" formatRows="0" insertColumns="0" insertRows="0" insertHyperlinks="0" deleteColumns="0" deleteRows="0" sort="0" autoFilter="0" pivotTables="0"/>
  <mergeCells count="6">
    <mergeCell ref="C37:D37"/>
    <mergeCell ref="A1:C1"/>
    <mergeCell ref="A2:C2"/>
    <mergeCell ref="A3:C3"/>
    <mergeCell ref="C35:D35"/>
    <mergeCell ref="C36:D36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zoomScaleNormal="100" zoomScaleSheetLayoutView="110" workbookViewId="0">
      <selection activeCell="B31" sqref="A1:B31"/>
    </sheetView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3" ht="15" customHeight="1" x14ac:dyDescent="0.2">
      <c r="A2" s="95" t="s">
        <v>187</v>
      </c>
      <c r="B2" s="96" t="s">
        <v>50</v>
      </c>
    </row>
    <row r="4" spans="1:3" ht="15" customHeight="1" x14ac:dyDescent="0.2">
      <c r="A4" s="110" t="s">
        <v>23</v>
      </c>
      <c r="B4" s="100" t="s">
        <v>78</v>
      </c>
    </row>
    <row r="5" spans="1:3" ht="15" customHeight="1" x14ac:dyDescent="0.2">
      <c r="A5" s="110" t="s">
        <v>25</v>
      </c>
      <c r="B5" s="100" t="s">
        <v>51</v>
      </c>
    </row>
    <row r="6" spans="1:3" ht="15" customHeight="1" x14ac:dyDescent="0.2">
      <c r="B6" s="100" t="s">
        <v>172</v>
      </c>
    </row>
    <row r="7" spans="1:3" ht="15" customHeight="1" x14ac:dyDescent="0.2">
      <c r="B7" s="100" t="s">
        <v>73</v>
      </c>
    </row>
    <row r="8" spans="1:3" ht="15" customHeight="1" x14ac:dyDescent="0.2">
      <c r="B8" s="100" t="s">
        <v>74</v>
      </c>
    </row>
    <row r="16" spans="1:3" x14ac:dyDescent="0.2">
      <c r="B16" s="97"/>
      <c r="C16" s="97"/>
    </row>
    <row r="17" spans="2:3" x14ac:dyDescent="0.2">
      <c r="B17" s="97" t="s">
        <v>671</v>
      </c>
      <c r="C17" s="97"/>
    </row>
    <row r="18" spans="2:3" x14ac:dyDescent="0.2">
      <c r="B18" s="97" t="s">
        <v>673</v>
      </c>
      <c r="C18" s="97"/>
    </row>
    <row r="19" spans="2:3" x14ac:dyDescent="0.2">
      <c r="B19" s="97" t="s">
        <v>675</v>
      </c>
      <c r="C19" s="97"/>
    </row>
    <row r="20" spans="2:3" x14ac:dyDescent="0.2">
      <c r="B20" s="97"/>
      <c r="C20" s="97"/>
    </row>
    <row r="21" spans="2:3" x14ac:dyDescent="0.2">
      <c r="B21" s="97"/>
      <c r="C21" s="97"/>
    </row>
    <row r="22" spans="2:3" x14ac:dyDescent="0.2">
      <c r="B22" s="97"/>
      <c r="C22" s="97"/>
    </row>
    <row r="23" spans="2:3" x14ac:dyDescent="0.2">
      <c r="B23" s="97"/>
      <c r="C23" s="97"/>
    </row>
    <row r="24" spans="2:3" x14ac:dyDescent="0.2">
      <c r="B24" s="97"/>
      <c r="C24" s="97"/>
    </row>
    <row r="25" spans="2:3" x14ac:dyDescent="0.2">
      <c r="B25" s="97"/>
      <c r="C25" s="97"/>
    </row>
    <row r="26" spans="2:3" x14ac:dyDescent="0.2">
      <c r="B26" s="97" t="s">
        <v>672</v>
      </c>
      <c r="C26" s="97"/>
    </row>
    <row r="27" spans="2:3" x14ac:dyDescent="0.2">
      <c r="B27" s="97" t="s">
        <v>674</v>
      </c>
      <c r="C27" s="97"/>
    </row>
    <row r="28" spans="2:3" x14ac:dyDescent="0.2">
      <c r="B28" s="97" t="s">
        <v>676</v>
      </c>
      <c r="C28" s="97"/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workbookViewId="0">
      <selection sqref="A1:E13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6" t="s">
        <v>669</v>
      </c>
      <c r="B1" s="186"/>
      <c r="C1" s="186"/>
      <c r="D1" s="27" t="s">
        <v>604</v>
      </c>
      <c r="E1" s="28">
        <v>2024</v>
      </c>
    </row>
    <row r="2" spans="1:5" s="35" customFormat="1" ht="18.95" customHeight="1" x14ac:dyDescent="0.25">
      <c r="A2" s="186" t="s">
        <v>611</v>
      </c>
      <c r="B2" s="186"/>
      <c r="C2" s="186"/>
      <c r="D2" s="27" t="s">
        <v>605</v>
      </c>
      <c r="E2" s="28" t="s">
        <v>607</v>
      </c>
    </row>
    <row r="3" spans="1:5" s="35" customFormat="1" ht="18.95" customHeight="1" x14ac:dyDescent="0.25">
      <c r="A3" s="186" t="s">
        <v>670</v>
      </c>
      <c r="B3" s="186"/>
      <c r="C3" s="186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650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2936521.74</v>
      </c>
      <c r="D9" s="34">
        <v>3021872.04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628</v>
      </c>
      <c r="C15" s="133">
        <f>SUM(C8:C14)</f>
        <v>2936521.74</v>
      </c>
      <c r="D15" s="133">
        <f>SUM(D8:D14)</f>
        <v>3021872.04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650</v>
      </c>
      <c r="C19" s="142" t="s">
        <v>649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663</v>
      </c>
      <c r="C37" s="166">
        <v>0</v>
      </c>
      <c r="D37" s="166">
        <v>0</v>
      </c>
      <c r="E37" s="132"/>
    </row>
    <row r="38" spans="1:5" x14ac:dyDescent="0.2">
      <c r="B38" s="134" t="s">
        <v>629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650</v>
      </c>
      <c r="C41" s="127" t="s">
        <v>612</v>
      </c>
      <c r="D41" s="127" t="s">
        <v>613</v>
      </c>
      <c r="E41" s="32"/>
    </row>
    <row r="42" spans="1:5" s="128" customFormat="1" x14ac:dyDescent="0.2">
      <c r="A42" s="131">
        <v>3210</v>
      </c>
      <c r="B42" s="132" t="s">
        <v>630</v>
      </c>
      <c r="C42" s="133">
        <v>0</v>
      </c>
      <c r="D42" s="133">
        <v>0</v>
      </c>
    </row>
    <row r="43" spans="1:5" x14ac:dyDescent="0.2">
      <c r="A43" s="129"/>
      <c r="B43" s="134" t="s">
        <v>618</v>
      </c>
      <c r="C43" s="133">
        <f>C46+C58+C86+C89+C44</f>
        <v>0</v>
      </c>
      <c r="D43" s="133">
        <f>D46+D58+D86+D89+D44</f>
        <v>18903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651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619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620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621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622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622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623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0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0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631</v>
      </c>
      <c r="C89" s="133">
        <f>SUM(C90:C94)</f>
        <v>0</v>
      </c>
      <c r="D89" s="133">
        <f>SUM(D90:D94)</f>
        <v>18903</v>
      </c>
    </row>
    <row r="90" spans="1:4" x14ac:dyDescent="0.2">
      <c r="A90" s="129">
        <v>2111</v>
      </c>
      <c r="B90" s="128" t="s">
        <v>632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633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634</v>
      </c>
      <c r="C92" s="130">
        <v>0</v>
      </c>
      <c r="D92" s="130">
        <v>18903</v>
      </c>
    </row>
    <row r="93" spans="1:4" x14ac:dyDescent="0.2">
      <c r="A93" s="129">
        <v>2115</v>
      </c>
      <c r="B93" s="128" t="s">
        <v>635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636</v>
      </c>
      <c r="C94" s="130">
        <v>0</v>
      </c>
      <c r="D94" s="130">
        <v>0</v>
      </c>
    </row>
    <row r="95" spans="1:4" x14ac:dyDescent="0.2">
      <c r="A95" s="129"/>
      <c r="B95" s="134" t="s">
        <v>637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652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653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654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655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656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657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658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659</v>
      </c>
      <c r="C104" s="153">
        <f>+C105+C107</f>
        <v>0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660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638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639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640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641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642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643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644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645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646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647</v>
      </c>
      <c r="C116" s="130">
        <v>0</v>
      </c>
      <c r="D116" s="130">
        <v>0</v>
      </c>
    </row>
    <row r="117" spans="1:4" x14ac:dyDescent="0.2">
      <c r="A117" s="129"/>
      <c r="B117" s="141" t="s">
        <v>648</v>
      </c>
      <c r="C117" s="133">
        <f>C42+C43+C95-C101-C104</f>
        <v>0</v>
      </c>
      <c r="D117" s="133">
        <f>D42+D43+D95-D101-D104</f>
        <v>18903</v>
      </c>
    </row>
    <row r="126" spans="1:4" x14ac:dyDescent="0.2">
      <c r="B126" s="178" t="s">
        <v>671</v>
      </c>
      <c r="C126" s="180" t="s">
        <v>672</v>
      </c>
      <c r="D126" s="180"/>
    </row>
    <row r="127" spans="1:4" x14ac:dyDescent="0.2">
      <c r="B127" s="178" t="s">
        <v>673</v>
      </c>
      <c r="C127" s="180" t="s">
        <v>674</v>
      </c>
      <c r="D127" s="180"/>
    </row>
    <row r="128" spans="1:4" x14ac:dyDescent="0.2">
      <c r="B128" s="178" t="s">
        <v>675</v>
      </c>
      <c r="C128" s="180" t="s">
        <v>676</v>
      </c>
      <c r="D128" s="180"/>
    </row>
  </sheetData>
  <sheetProtection formatCells="0" formatColumns="0" formatRows="0" insertColumns="0" insertRows="0" insertHyperlinks="0" deleteColumns="0" deleteRows="0" sort="0" autoFilter="0" pivotTables="0"/>
  <mergeCells count="6">
    <mergeCell ref="C128:D128"/>
    <mergeCell ref="A1:C1"/>
    <mergeCell ref="A2:C2"/>
    <mergeCell ref="A3:C3"/>
    <mergeCell ref="C126:D126"/>
    <mergeCell ref="C127:D127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1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45" sqref="A1:B45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  <row r="24" spans="2:3" x14ac:dyDescent="0.2">
      <c r="B24" s="97"/>
      <c r="C24" s="97"/>
    </row>
    <row r="25" spans="2:3" x14ac:dyDescent="0.2">
      <c r="B25" s="97" t="s">
        <v>671</v>
      </c>
      <c r="C25" s="97"/>
    </row>
    <row r="26" spans="2:3" x14ac:dyDescent="0.2">
      <c r="B26" s="97" t="s">
        <v>673</v>
      </c>
      <c r="C26" s="97"/>
    </row>
    <row r="27" spans="2:3" x14ac:dyDescent="0.2">
      <c r="B27" s="97" t="s">
        <v>675</v>
      </c>
      <c r="C27" s="97"/>
    </row>
    <row r="28" spans="2:3" x14ac:dyDescent="0.2">
      <c r="B28" s="97"/>
      <c r="C28" s="97"/>
    </row>
    <row r="29" spans="2:3" x14ac:dyDescent="0.2">
      <c r="B29" s="97"/>
      <c r="C29" s="97"/>
    </row>
    <row r="30" spans="2:3" x14ac:dyDescent="0.2">
      <c r="B30" s="97"/>
      <c r="C30" s="97"/>
    </row>
    <row r="31" spans="2:3" x14ac:dyDescent="0.2">
      <c r="B31" s="97"/>
      <c r="C31" s="97"/>
    </row>
    <row r="32" spans="2:3" x14ac:dyDescent="0.2">
      <c r="B32" s="97"/>
      <c r="C32" s="97"/>
    </row>
    <row r="33" spans="2:3" x14ac:dyDescent="0.2">
      <c r="B33" s="97"/>
      <c r="C33" s="97"/>
    </row>
    <row r="34" spans="2:3" x14ac:dyDescent="0.2">
      <c r="B34" s="97" t="s">
        <v>672</v>
      </c>
      <c r="C34" s="97"/>
    </row>
    <row r="35" spans="2:3" x14ac:dyDescent="0.2">
      <c r="B35" s="97" t="s">
        <v>674</v>
      </c>
      <c r="C35" s="97"/>
    </row>
    <row r="36" spans="2:3" x14ac:dyDescent="0.2">
      <c r="B36" s="97" t="s">
        <v>676</v>
      </c>
      <c r="C36" s="97"/>
    </row>
    <row r="74" spans="3:4" x14ac:dyDescent="0.2">
      <c r="C74" s="3">
        <v>0</v>
      </c>
      <c r="D74" s="3">
        <v>0</v>
      </c>
    </row>
    <row r="75" spans="3:4" x14ac:dyDescent="0.2">
      <c r="C75" s="3">
        <v>0</v>
      </c>
      <c r="D75" s="3">
        <v>0</v>
      </c>
    </row>
    <row r="76" spans="3:4" x14ac:dyDescent="0.2">
      <c r="C76" s="3">
        <v>0</v>
      </c>
      <c r="D76" s="3">
        <v>0</v>
      </c>
    </row>
    <row r="78" spans="3:4" x14ac:dyDescent="0.2">
      <c r="C78" s="3">
        <v>0</v>
      </c>
      <c r="D78" s="3">
        <v>0</v>
      </c>
    </row>
    <row r="79" spans="3:4" x14ac:dyDescent="0.2">
      <c r="C79" s="3">
        <v>0</v>
      </c>
      <c r="D79" s="3">
        <v>0</v>
      </c>
    </row>
    <row r="80" spans="3:4" x14ac:dyDescent="0.2">
      <c r="C80" s="3">
        <v>0</v>
      </c>
      <c r="D80" s="3">
        <v>0</v>
      </c>
    </row>
    <row r="81" spans="3:3" x14ac:dyDescent="0.2">
      <c r="C81" s="3">
        <v>0</v>
      </c>
    </row>
  </sheetData>
  <pageMargins left="0.70866141732283472" right="0.70866141732283472" top="0.74803149606299213" bottom="0.74803149606299213" header="0.31496062992125984" footer="0.31496062992125984"/>
  <pageSetup scale="54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2024-04-30T17:02:37Z</cp:lastPrinted>
  <dcterms:created xsi:type="dcterms:W3CDTF">2012-12-11T20:36:24Z</dcterms:created>
  <dcterms:modified xsi:type="dcterms:W3CDTF">2024-04-30T17:06:09Z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