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<sst xmlns="http://schemas.openxmlformats.org/spreadsheetml/2006/main" count="1013" uniqueCount="670">
  <si>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</si>
  <si>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</si>
  <si>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</si>
  <si>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</si>
  <si>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</si>
  <si>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</si>
  <si>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</si>
  <si>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</si>
  <si>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</si>
  <si>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</si>
  <si>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</si>
  <si>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</si>
  <si>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</si>
  <si>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</si>
  <si>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</si>
  <si>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</si>
  <si>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</si>
  <si>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</si>
  <si>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</si>
  <si>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</si>
  <si>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</si>
  <si>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</si>
  <si>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</si>
  <si>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</si>
  <si>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</si>
  <si>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</si>
  <si>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</si>
  <si>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</si>
  <si>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</si>
  <si>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</si>
  <si>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</si>
  <si>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</si>
  <si>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</si>
  <si>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</si>
  <si>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</si>
  <si>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</si>
  <si>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</si>
  <si>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</si>
  <si>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</si>
  <si>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</si>
  <si>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</si>
  <si>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</si>
  <si>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</si>
  <si>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</si>
  <si>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</si>
  <si>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</si>
  <si>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</si>
  <si>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</si>
  <si>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</si>
  <si>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</si>
  <si>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</si>
  <si>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</si>
  <si>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</si>
  <si>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</si>
  <si>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</si>
  <si>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</si>
  <si>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</si>
  <si>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</si>
  <si>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</si>
  <si>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</si>
  <si>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</si>
  <si>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</si>
  <si>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</si>
  <si>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</si>
  <si>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</si>
  <si>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</si>
  <si>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</si>
  <si>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</si>
  <si>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</si>
  <si>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</si>
  <si>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</si>
  <si>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</si>
  <si>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</si>
  <si>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</si>
  <si>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</si>
  <si>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</si>
  <si>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</si>
  <si>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</si>
  <si>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</si>
  <si>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</si>
  <si>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</si>
  <si>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</si>
  <si>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</si>
  <si>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</si>
  <si>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</si>
  <si>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</si>
  <si>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</si>
  <si>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</si>
  <si>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</si>
  <si>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</si>
  <si>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</si>
  <si>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</si>
  <si>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</si>
  <si>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</si>
  <si>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</si>
  <si>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</si>
  <si>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</si>
  <si>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</si>
  <si>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</si>
  <si>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</si>
  <si>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</si>
  <si>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</si>
  <si>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</si>
  <si>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</si>
  <si>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</si>
  <si>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</si>
  <si>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</si>
  <si>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</si>
  <si>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</si>
  <si>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</si>
  <si>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</si>
  <si>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</si>
  <si>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</si>
  <si>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</si>
  <si>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</si>
  <si>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</si>
  <si>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</si>
  <si>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</si>
  <si>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</si>
  <si>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</si>
  <si>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</si>
  <si>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</si>
  <si>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</si>
  <si>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</si>
  <si>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</si>
  <si>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</si>
  <si>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</si>
  <si>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</si>
  <si>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</si>
  <si>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</si>
  <si>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</si>
  <si>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</si>
  <si>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</si>
  <si>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</si>
  <si>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</si>
  <si>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</si>
  <si>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</si>
  <si>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</si>
  <si>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</si>
  <si>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</si>
  <si>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</si>
  <si>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</si>
  <si>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</si>
  <si>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</si>
  <si>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</si>
  <si>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</si>
  <si>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</si>
  <si>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</si>
  <si>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</si>
  <si>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</si>
  <si>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</si>
  <si>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</si>
  <si>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</si>
  <si>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</si>
  <si>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</si>
  <si>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</si>
  <si>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</si>
  <si>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</si>
  <si>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</si>
  <si>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</si>
  <si>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</si>
  <si>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</si>
  <si>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</si>
  <si>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</si>
  <si>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</si>
  <si>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</si>
  <si>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</si>
  <si>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</si>
  <si>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</si>
  <si>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</si>
  <si>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</si>
  <si>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</si>
  <si>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</si>
  <si>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</si>
  <si>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</si>
  <si>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</si>
  <si>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</si>
  <si>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</si>
  <si>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</si>
  <si>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</si>
  <si>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</si>
  <si>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</si>
  <si>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</si>
  <si>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</si>
  <si>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</si>
  <si>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</si>
  <si>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</si>
  <si>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</si>
  <si>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</si>
  <si>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</si>
  <si>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</si>
  <si>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</si>
  <si>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</si>
  <si>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</si>
  <si>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</si>
  <si>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</si>
  <si>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</si>
  <si>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</si>
  <si>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</si>
  <si>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</si>
  <si>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</si>
  <si>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</si>
  <si>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</si>
  <si>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</si>
  <si>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</si>
  <si>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</si>
  <si>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</si>
  <si>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</si>
  <si>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</si>
  <si>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</si>
  <si>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</si>
  <si>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</si>
  <si>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</si>
  <si>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</si>
  <si>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</si>
  <si>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</si>
  <si>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</si>
  <si>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</si>
  <si>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</si>
  <si>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</si>
  <si>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</si>
  <si>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</si>
  <si>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</si>
  <si>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</si>
  <si>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</si>
  <si>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</si>
  <si>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</si>
  <si>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</si>
  <si>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</si>
  <si>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</si>
  <si>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</si>
  <si>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</si>
  <si>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</si>
  <si>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</si>
  <si>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</si>
  <si>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</si>
  <si>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</si>
  <si>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</si>
  <si>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</si>
  <si>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</si>
  <si>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</si>
  <si>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</si>
  <si>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</si>
  <si>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</si>
  <si>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</si>
  <si>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</si>
  <si>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</si>
  <si>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</si>
  <si>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</si>
  <si>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</si>
  <si>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</si>
  <si>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</si>
  <si>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</si>
  <si>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</si>
  <si>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</si>
  <si>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</si>
  <si>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</si>
  <si>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</si>
  <si>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</si>
  <si>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</si>
  <si>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</si>
  <si>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</si>
  <si>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</si>
  <si>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</si>
  <si>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</si>
  <si>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</si>
  <si>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</si>
  <si>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</si>
  <si>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</si>
  <si>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</si>
  <si>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</si>
  <si>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</si>
  <si>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</si>
  <si>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</si>
  <si>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</si>
  <si>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</si>
  <si>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</si>
  <si>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</si>
  <si>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</si>
  <si>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</si>
  <si>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</si>
  <si>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</si>
  <si>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</si>
  <si>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</si>
  <si>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</si>
  <si>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</si>
  <si>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</si>
  <si>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</si>
  <si>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</si>
  <si>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</si>
  <si>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</si>
  <si>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</si>
  <si>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</si>
  <si>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</si>
  <si>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</si>
  <si>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</si>
  <si>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</si>
  <si>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</si>
  <si>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</si>
  <si>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</si>
  <si>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</si>
  <si>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</si>
  <si>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</si>
  <si>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</si>
  <si>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</si>
  <si>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</si>
  <si>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</si>
  <si>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</si>
  <si>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</si>
  <si>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</si>
  <si>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</si>
  <si>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</si>
  <si>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</si>
  <si>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</si>
  <si>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</si>
  <si>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</si>
  <si>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</si>
  <si>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</si>
  <si>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</si>
  <si>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</si>
  <si>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</si>
  <si>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</si>
  <si>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</si>
  <si>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</si>
  <si>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</si>
  <si>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</si>
  <si>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</si>
  <si>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</si>
  <si>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</si>
  <si>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</si>
  <si>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</si>
  <si>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</si>
  <si>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</si>
  <si>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</si>
  <si>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</si>
  <si>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</si>
  <si>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</si>
  <si>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</si>
  <si>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</si>
  <si>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</si>
  <si>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</si>
  <si>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</si>
  <si>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</si>
  <si>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</si>
  <si>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</si>
  <si>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</si>
  <si>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</si>
  <si>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</si>
  <si>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</si>
  <si>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</si>
  <si>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</si>
  <si>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</si>
  <si>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</si>
  <si>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</si>
  <si>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</si>
  <si>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</si>
  <si>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</si>
  <si>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</si>
  <si>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</si>
  <si>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</si>
  <si>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</si>
  <si>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</si>
  <si>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</si>
  <si>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</si>
  <si>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</si>
  <si>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</si>
  <si>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</si>
  <si>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</si>
  <si>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</si>
  <si>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</si>
  <si>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</si>
  <si>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</si>
  <si>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</si>
  <si>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</si>
  <si>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</si>
  <si>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</si>
  <si>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</si>
  <si>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</si>
  <si>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</si>
  <si>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</si>
  <si>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</si>
  <si>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</si>
  <si>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</si>
  <si>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</si>
  <si>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</si>
  <si>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</si>
  <si>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</si>
  <si>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</si>
  <si>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</si>
  <si>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</si>
  <si>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</si>
  <si>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</si>
  <si>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</si>
  <si>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</si>
  <si>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</si>
  <si>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</si>
  <si>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</si>
  <si>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</si>
  <si>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</si>
  <si>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</si>
  <si>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</si>
  <si>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</si>
  <si>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</si>
  <si>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</si>
  <si>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</si>
  <si>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</si>
  <si>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</si>
  <si>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</si>
  <si>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</si>
  <si>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</si>
  <si>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</si>
  <si>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</si>
  <si>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</si>
  <si>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</si>
  <si>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</si>
  <si>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</si>
  <si>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</si>
  <si>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</si>
  <si>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</si>
  <si>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</si>
  <si>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</si>
  <si>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</si>
  <si>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</si>
  <si>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</si>
  <si>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</si>
  <si>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</si>
  <si>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</si>
  <si>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</si>
  <si>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</si>
  <si>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</si>
  <si>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</si>
  <si>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</si>
  <si>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</si>
  <si>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</si>
  <si>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</si>
  <si>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</si>
  <si>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</si>
  <si>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</si>
  <si>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</si>
  <si>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</si>
  <si>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</si>
  <si>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</si>
  <si>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</si>
  <si>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</si>
  <si>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</si>
  <si>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</si>
  <si>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</si>
  <si>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</si>
  <si>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</si>
  <si>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</si>
  <si>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</si>
  <si>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</si>
  <si>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</si>
  <si>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</si>
  <si>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</si>
  <si>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</si>
  <si>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</si>
  <si>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</si>
  <si>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</si>
  <si>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</si>
  <si>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</si>
  <si>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</si>
  <si>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</si>
  <si>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</si>
  <si>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</si>
  <si>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</si>
  <si>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</si>
  <si>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</si>
  <si>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</si>
  <si>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</si>
  <si>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</si>
  <si>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</si>
  <si>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</si>
  <si>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</si>
  <si>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</si>
  <si>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</si>
  <si>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</si>
  <si>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</si>
  <si>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</si>
  <si>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</si>
  <si>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</si>
  <si>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</si>
  <si>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</si>
  <si>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</si>
  <si>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</si>
  <si>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</si>
  <si>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</si>
  <si>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</si>
  <si>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</si>
  <si>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</si>
  <si>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</si>
  <si>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</si>
  <si>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</si>
  <si>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</si>
  <si>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</si>
  <si>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</si>
  <si>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</si>
  <si>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</si>
  <si>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</si>
  <si>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</si>
  <si>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</si>
  <si>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</si>
  <si>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</si>
  <si>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</si>
  <si>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</si>
  <si>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</si>
  <si>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</si>
  <si>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</si>
  <si>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</si>
  <si>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</si>
  <si>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</si>
  <si>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</si>
  <si>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</si>
  <si>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</si>
  <si>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</si>
  <si>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</si>
  <si>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</si>
  <si>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</si>
  <si>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</si>
  <si>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</si>
  <si>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</si>
  <si>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</si>
  <si>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</si>
  <si>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</si>
  <si>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</si>
  <si>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</si>
  <si>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</si>
  <si>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</si>
  <si>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</si>
  <si>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</si>
  <si>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</si>
  <si>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</si>
  <si>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</si>
  <si>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</si>
  <si>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</si>
  <si>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</si>
  <si>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</si>
  <si>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</si>
  <si>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</si>
  <si>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</si>
  <si>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</si>
  <si>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</si>
  <si>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</si>
  <si>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</si>
  <si>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</si>
  <si>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</si>
  <si>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</si>
  <si>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</si>
  <si>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</si>
  <si>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</si>
  <si>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</si>
  <si>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</si>
  <si>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</si>
  <si>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</si>
  <si>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</si>
  <si>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</si>
  <si>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</si>
  <si>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</si>
  <si>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</si>
  <si>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</si>
  <si>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</si>
  <si>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</si>
  <si>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</si>
  <si>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</si>
  <si>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</si>
  <si>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</si>
  <si>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</si>
  <si>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</si>
  <si>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</si>
  <si>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</si>
  <si>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</si>
  <si>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</si>
  <si>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</si>
  <si>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</si>
  <si>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</si>
  <si>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</si>
  <si>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</si>
  <si>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</si>
  <si>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</si>
  <si>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</si>
  <si>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</si>
  <si>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</si>
  <si>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</si>
  <si>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</si>
  <si>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</si>
  <si>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</si>
  <si>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</si>
  <si>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</si>
  <si>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</si>
  <si>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</si>
  <si>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</si>
  <si>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</si>
  <si>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</si>
  <si>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</si>
  <si>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</si>
  <si>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</si>
  <si>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</si>
  <si>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</si>
  <si>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</si>
  <si>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</si>
  <si>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</si>
  <si>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</si>
  <si>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</si>
  <si>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</si>
  <si>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</si>
  <si>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</si>
  <si>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</si>
  <si>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</si>
  <si>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</si>
  <si>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</si>
  <si>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</si>
  <si>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</si>
  <si>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</si>
  <si>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</si>
  <si>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</si>
  <si>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</si>
  <si>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</si>
  <si>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</si>
  <si>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</si>
  <si>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</si>
  <si>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</si>
  <si>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</si>
  <si>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</si>
  <si>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</si>
  <si>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</si>
  <si>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</si>
  <si>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</si>
  <si>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</si>
  <si>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</si>
  <si>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</si>
  <si>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</si>
  <si>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</si>
  <si>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</si>
  <si>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</si>
  <si>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</si>
  <si>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</si>
  <si>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</si>
  <si>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</si>
  <si>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</si>
  <si>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</si>
  <si>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</si>
  <si>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</si>
  <si>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</si>
  <si>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</si>
  <si>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</si>
  <si>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</si>
  <si>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</si>
  <si>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</si>
  <si>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</si>
  <si>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</si>
  <si>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</si>
  <si>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</si>
  <si>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</si>
  <si>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</si>
  <si>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</si>
  <si>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</si>
  <si>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</si>
  <si>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</si>
  <si>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</si>
  <si>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</si>
  <si>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</si>
  <si>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</si>
  <si>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para las Personas con Discapacidad Salamanca</t>
  </si>
  <si>
    <t>Correspondiente del 1 de Enero al 31 de Diciembre de 2023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</si>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</sst>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F11" sqref="F1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0" t="s">
        <v>662</v>
      </c>
      <c r="B1" s="170"/>
      <c r="C1" s="17"/>
      <c r="D1" s="14" t="s">
        <v>602</v>
      </c>
      <c r="E1" s="15">
        <v>2023</v>
      </c>
    </row>
    <row r="2" spans="1:5" ht="18.95" customHeight="1" x14ac:dyDescent="0.2">
      <c r="A2" s="171" t="s">
        <v>601</v>
      </c>
      <c r="B2" s="171"/>
      <c r="C2" s="36"/>
      <c r="D2" s="14" t="s">
        <v>603</v>
      </c>
      <c r="E2" s="17" t="s">
        <v>608</v>
      </c>
    </row>
    <row r="3" spans="1:5" ht="18.95" customHeight="1" x14ac:dyDescent="0.2">
      <c r="A3" s="172" t="s">
        <v>663</v>
      </c>
      <c r="B3" s="172"/>
      <c r="C3" s="17"/>
      <c r="D3" s="14" t="s">
        <v>604</v>
      </c>
      <c r="E3" s="15">
        <v>4</v>
      </c>
    </row>
    <row r="4" spans="1:5" s="93" customFormat="1" ht="18.95" customHeight="1" x14ac:dyDescent="0.2">
      <c r="A4" s="172" t="s">
        <v>623</v>
      </c>
      <c r="B4" s="172"/>
      <c r="C4" s="172"/>
      <c r="D4" s="172"/>
      <c r="E4" s="172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  <c r="C15" s="4">
        <v>0</v>
      </c>
    </row>
    <row r="16" spans="1:5" x14ac:dyDescent="0.2">
      <c r="A16" s="45" t="s">
        <v>9</v>
      </c>
      <c r="B16" s="46" t="s">
        <v>10</v>
      </c>
      <c r="C16" s="4">
        <v>0</v>
      </c>
    </row>
    <row r="17" spans="1:3" x14ac:dyDescent="0.2">
      <c r="A17" s="45" t="s">
        <v>11</v>
      </c>
      <c r="B17" s="46" t="s">
        <v>12</v>
      </c>
      <c r="C17" s="4">
        <v>0</v>
      </c>
    </row>
    <row r="18" spans="1:3" x14ac:dyDescent="0.2">
      <c r="A18" s="45" t="s">
        <v>13</v>
      </c>
      <c r="B18" s="46" t="s">
        <v>14</v>
      </c>
      <c r="C18" s="4">
        <v>0</v>
      </c>
    </row>
    <row r="19" spans="1:3" x14ac:dyDescent="0.2">
      <c r="A19" s="45" t="s">
        <v>15</v>
      </c>
      <c r="B19" s="46" t="s">
        <v>16</v>
      </c>
      <c r="C19" s="4">
        <v>0</v>
      </c>
    </row>
    <row r="20" spans="1:3" x14ac:dyDescent="0.2">
      <c r="A20" s="45" t="s">
        <v>17</v>
      </c>
      <c r="B20" s="46" t="s">
        <v>585</v>
      </c>
      <c r="C20" s="4">
        <v>0</v>
      </c>
    </row>
    <row r="21" spans="1:3" x14ac:dyDescent="0.2">
      <c r="A21" s="45" t="s">
        <v>18</v>
      </c>
      <c r="B21" s="46" t="s">
        <v>19</v>
      </c>
    </row>
    <row r="22" spans="1:3" x14ac:dyDescent="0.2">
      <c r="A22" s="45" t="s">
        <v>20</v>
      </c>
      <c r="B22" s="46" t="s">
        <v>183</v>
      </c>
    </row>
    <row r="23" spans="1:3" x14ac:dyDescent="0.2">
      <c r="A23" s="45" t="s">
        <v>21</v>
      </c>
      <c r="B23" s="46" t="s">
        <v>22</v>
      </c>
    </row>
    <row r="24" spans="1:3" x14ac:dyDescent="0.2">
      <c r="A24" s="94" t="s">
        <v>569</v>
      </c>
      <c r="B24" s="95" t="s">
        <v>304</v>
      </c>
    </row>
    <row r="25" spans="1:3" x14ac:dyDescent="0.2">
      <c r="A25" s="94" t="s">
        <v>570</v>
      </c>
      <c r="B25" s="95" t="s">
        <v>571</v>
      </c>
    </row>
    <row r="26" spans="1:3" s="93" customFormat="1" x14ac:dyDescent="0.2">
      <c r="A26" s="94" t="s">
        <v>572</v>
      </c>
      <c r="B26" s="95" t="s">
        <v>341</v>
      </c>
    </row>
    <row r="27" spans="1:3" x14ac:dyDescent="0.2">
      <c r="A27" s="94" t="s">
        <v>573</v>
      </c>
      <c r="B27" s="95" t="s">
        <v>358</v>
      </c>
      <c r="C27" s="4">
        <v>0</v>
      </c>
    </row>
    <row r="28" spans="1:3" x14ac:dyDescent="0.2">
      <c r="A28" s="45" t="s">
        <v>23</v>
      </c>
      <c r="B28" s="46" t="s">
        <v>24</v>
      </c>
    </row>
    <row r="29" spans="1:3" x14ac:dyDescent="0.2">
      <c r="A29" s="45" t="s">
        <v>25</v>
      </c>
      <c r="B29" s="46" t="s">
        <v>26</v>
      </c>
    </row>
    <row r="30" spans="1:3" x14ac:dyDescent="0.2">
      <c r="A30" s="45" t="s">
        <v>27</v>
      </c>
      <c r="B30" s="46" t="s">
        <v>28</v>
      </c>
    </row>
    <row r="31" spans="1:3" x14ac:dyDescent="0.2">
      <c r="A31" s="45" t="s">
        <v>29</v>
      </c>
      <c r="B31" s="46" t="s">
        <v>30</v>
      </c>
    </row>
    <row r="32" spans="1:3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50" spans="2:5" x14ac:dyDescent="0.2">
      <c r="B50" s="167" t="s">
        <v>664</v>
      </c>
      <c r="C50" s="168" t="s">
        <v>665</v>
      </c>
      <c r="D50" s="168"/>
      <c r="E50" s="93"/>
    </row>
    <row r="51" spans="2:5" x14ac:dyDescent="0.2">
      <c r="B51" s="167" t="s">
        <v>666</v>
      </c>
      <c r="C51" s="169" t="s">
        <v>667</v>
      </c>
      <c r="D51" s="169"/>
      <c r="E51" s="169"/>
    </row>
    <row r="52" spans="2:5" x14ac:dyDescent="0.2">
      <c r="B52" s="167" t="s">
        <v>668</v>
      </c>
      <c r="C52" s="169" t="s">
        <v>669</v>
      </c>
      <c r="D52" s="169"/>
      <c r="E52" s="169"/>
    </row>
  </sheetData>
  <sheetProtection formatCells="0" formatColumns="0" formatRows="0" autoFilter="0" pivotTables="0"/>
  <mergeCells count="6">
    <mergeCell ref="C51:E51"/>
    <mergeCell ref="C52:E52"/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C36" sqref="C36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6" t="s">
        <v>662</v>
      </c>
      <c r="B1" s="177"/>
      <c r="C1" s="178"/>
    </row>
    <row r="2" spans="1:3" s="37" customFormat="1" ht="18" customHeight="1" x14ac:dyDescent="0.25">
      <c r="A2" s="179" t="s">
        <v>613</v>
      </c>
      <c r="B2" s="180"/>
      <c r="C2" s="181"/>
    </row>
    <row r="3" spans="1:3" s="37" customFormat="1" ht="18" customHeight="1" x14ac:dyDescent="0.25">
      <c r="A3" s="179" t="s">
        <v>663</v>
      </c>
      <c r="B3" s="182"/>
      <c r="C3" s="181"/>
    </row>
    <row r="4" spans="1:3" s="40" customFormat="1" ht="18" customHeight="1" x14ac:dyDescent="0.2">
      <c r="A4" s="183" t="s">
        <v>614</v>
      </c>
      <c r="B4" s="184"/>
      <c r="C4" s="185"/>
    </row>
    <row r="5" spans="1:3" s="38" customFormat="1" x14ac:dyDescent="0.2">
      <c r="A5" s="58" t="s">
        <v>521</v>
      </c>
      <c r="B5" s="58"/>
      <c r="C5" s="145">
        <v>6437233.7300000004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4" x14ac:dyDescent="0.2">
      <c r="A17" s="70">
        <v>3.2</v>
      </c>
      <c r="B17" s="63" t="s">
        <v>530</v>
      </c>
      <c r="C17" s="147">
        <v>0</v>
      </c>
    </row>
    <row r="18" spans="1:4" x14ac:dyDescent="0.2">
      <c r="A18" s="70">
        <v>3.3</v>
      </c>
      <c r="B18" s="65" t="s">
        <v>531</v>
      </c>
      <c r="C18" s="148">
        <v>0</v>
      </c>
    </row>
    <row r="19" spans="1:4" x14ac:dyDescent="0.2">
      <c r="A19" s="59"/>
      <c r="B19" s="71"/>
      <c r="C19" s="72"/>
    </row>
    <row r="20" spans="1:4" x14ac:dyDescent="0.2">
      <c r="A20" s="73" t="s">
        <v>660</v>
      </c>
      <c r="B20" s="73"/>
      <c r="C20" s="145">
        <f>C5+C7-C15</f>
        <v>6437233.7300000004</v>
      </c>
    </row>
    <row r="22" spans="1:4" x14ac:dyDescent="0.2">
      <c r="B22" s="39" t="s">
        <v>625</v>
      </c>
    </row>
    <row r="29" spans="1:4" x14ac:dyDescent="0.2">
      <c r="B29" s="166" t="s">
        <v>664</v>
      </c>
      <c r="C29" s="169" t="s">
        <v>665</v>
      </c>
      <c r="D29" s="169"/>
    </row>
    <row r="30" spans="1:4" x14ac:dyDescent="0.2">
      <c r="B30" s="166" t="s">
        <v>666</v>
      </c>
      <c r="C30" s="169" t="s">
        <v>667</v>
      </c>
      <c r="D30" s="169"/>
    </row>
    <row r="31" spans="1:4" x14ac:dyDescent="0.2">
      <c r="B31" s="166" t="s">
        <v>668</v>
      </c>
      <c r="C31" s="169" t="s">
        <v>669</v>
      </c>
      <c r="D31" s="169"/>
    </row>
    <row r="32" spans="1:4" x14ac:dyDescent="0.2">
      <c r="B32" s="130"/>
      <c r="C32" s="130"/>
      <c r="D32" s="130"/>
    </row>
  </sheetData>
  <mergeCells count="7">
    <mergeCell ref="C30:D30"/>
    <mergeCell ref="C31:D31"/>
    <mergeCell ref="A1:C1"/>
    <mergeCell ref="A2:C2"/>
    <mergeCell ref="A3:C3"/>
    <mergeCell ref="A4:C4"/>
    <mergeCell ref="C29:D29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6" t="s">
        <v>662</v>
      </c>
      <c r="B1" s="187"/>
      <c r="C1" s="188"/>
    </row>
    <row r="2" spans="1:3" s="41" customFormat="1" ht="18.95" customHeight="1" x14ac:dyDescent="0.25">
      <c r="A2" s="189" t="s">
        <v>615</v>
      </c>
      <c r="B2" s="190"/>
      <c r="C2" s="191"/>
    </row>
    <row r="3" spans="1:3" s="41" customFormat="1" ht="18.95" customHeight="1" x14ac:dyDescent="0.25">
      <c r="A3" s="189" t="s">
        <v>663</v>
      </c>
      <c r="B3" s="192"/>
      <c r="C3" s="191"/>
    </row>
    <row r="4" spans="1:3" s="42" customFormat="1" x14ac:dyDescent="0.2">
      <c r="A4" s="183" t="s">
        <v>614</v>
      </c>
      <c r="B4" s="184"/>
      <c r="C4" s="185"/>
    </row>
    <row r="5" spans="1:3" x14ac:dyDescent="0.2">
      <c r="A5" s="84" t="s">
        <v>534</v>
      </c>
      <c r="B5" s="58"/>
      <c r="C5" s="149">
        <v>4862257.24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3051599.13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1520200.9</v>
      </c>
    </row>
    <row r="15" spans="1:3" x14ac:dyDescent="0.2">
      <c r="A15" s="90">
        <v>2.8</v>
      </c>
      <c r="B15" s="77" t="s">
        <v>242</v>
      </c>
      <c r="C15" s="150">
        <v>1531398.23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4" x14ac:dyDescent="0.2">
      <c r="A33" s="90" t="s">
        <v>558</v>
      </c>
      <c r="B33" s="77" t="s">
        <v>449</v>
      </c>
      <c r="C33" s="150">
        <v>0</v>
      </c>
    </row>
    <row r="34" spans="1:4" x14ac:dyDescent="0.2">
      <c r="A34" s="90" t="s">
        <v>559</v>
      </c>
      <c r="B34" s="77" t="s">
        <v>455</v>
      </c>
      <c r="C34" s="150">
        <v>0</v>
      </c>
    </row>
    <row r="35" spans="1:4" x14ac:dyDescent="0.2">
      <c r="A35" s="90" t="s">
        <v>560</v>
      </c>
      <c r="B35" s="85" t="s">
        <v>561</v>
      </c>
      <c r="C35" s="152">
        <v>0</v>
      </c>
    </row>
    <row r="36" spans="1:4" x14ac:dyDescent="0.2">
      <c r="A36" s="78"/>
      <c r="B36" s="81"/>
      <c r="C36" s="82"/>
    </row>
    <row r="37" spans="1:4" x14ac:dyDescent="0.2">
      <c r="A37" s="83" t="s">
        <v>661</v>
      </c>
      <c r="B37" s="58"/>
      <c r="C37" s="145">
        <f>C5-C7+C30</f>
        <v>1810658.1100000003</v>
      </c>
    </row>
    <row r="39" spans="1:4" x14ac:dyDescent="0.2">
      <c r="B39" s="39" t="s">
        <v>625</v>
      </c>
    </row>
    <row r="47" spans="1:4" x14ac:dyDescent="0.2">
      <c r="B47" s="166" t="s">
        <v>664</v>
      </c>
      <c r="C47" s="169" t="s">
        <v>665</v>
      </c>
      <c r="D47" s="169"/>
    </row>
    <row r="48" spans="1:4" x14ac:dyDescent="0.2">
      <c r="B48" s="166" t="s">
        <v>666</v>
      </c>
      <c r="C48" s="169" t="s">
        <v>667</v>
      </c>
      <c r="D48" s="169"/>
    </row>
    <row r="49" spans="2:4" x14ac:dyDescent="0.2">
      <c r="B49" s="166" t="s">
        <v>668</v>
      </c>
      <c r="C49" s="169" t="s">
        <v>669</v>
      </c>
      <c r="D49" s="169"/>
    </row>
    <row r="50" spans="2:4" x14ac:dyDescent="0.2">
      <c r="B50" s="130"/>
      <c r="C50" s="130"/>
      <c r="D50" s="130"/>
    </row>
  </sheetData>
  <mergeCells count="7">
    <mergeCell ref="C48:D48"/>
    <mergeCell ref="C49:D49"/>
    <mergeCell ref="A1:C1"/>
    <mergeCell ref="A2:C2"/>
    <mergeCell ref="A3:C3"/>
    <mergeCell ref="A4:C4"/>
    <mergeCell ref="C47:D47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C62" sqref="C6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5" t="s">
        <v>662</v>
      </c>
      <c r="B1" s="193"/>
      <c r="C1" s="193"/>
      <c r="D1" s="193"/>
      <c r="E1" s="193"/>
      <c r="F1" s="193"/>
      <c r="G1" s="27" t="s">
        <v>605</v>
      </c>
      <c r="H1" s="28">
        <v>2023</v>
      </c>
    </row>
    <row r="2" spans="1:10" ht="18.95" customHeight="1" x14ac:dyDescent="0.2">
      <c r="A2" s="175" t="s">
        <v>616</v>
      </c>
      <c r="B2" s="193"/>
      <c r="C2" s="193"/>
      <c r="D2" s="193"/>
      <c r="E2" s="193"/>
      <c r="F2" s="193"/>
      <c r="G2" s="27" t="s">
        <v>606</v>
      </c>
      <c r="H2" s="28" t="s">
        <v>608</v>
      </c>
    </row>
    <row r="3" spans="1:10" ht="18.95" customHeight="1" x14ac:dyDescent="0.2">
      <c r="A3" s="194" t="s">
        <v>663</v>
      </c>
      <c r="B3" s="195"/>
      <c r="C3" s="195"/>
      <c r="D3" s="195"/>
      <c r="E3" s="195"/>
      <c r="F3" s="195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0</v>
      </c>
      <c r="E37" s="34">
        <v>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9" spans="2:4" x14ac:dyDescent="0.2">
      <c r="B49" s="29" t="s">
        <v>625</v>
      </c>
    </row>
    <row r="54" spans="2:4" x14ac:dyDescent="0.2">
      <c r="B54" s="166" t="s">
        <v>664</v>
      </c>
      <c r="C54" s="169" t="s">
        <v>665</v>
      </c>
      <c r="D54" s="169"/>
    </row>
    <row r="55" spans="2:4" x14ac:dyDescent="0.2">
      <c r="B55" s="166" t="s">
        <v>666</v>
      </c>
      <c r="C55" s="169" t="s">
        <v>667</v>
      </c>
      <c r="D55" s="169"/>
    </row>
    <row r="56" spans="2:4" x14ac:dyDescent="0.2">
      <c r="B56" s="166" t="s">
        <v>668</v>
      </c>
      <c r="C56" s="169" t="s">
        <v>669</v>
      </c>
      <c r="D56" s="169"/>
    </row>
  </sheetData>
  <sheetProtection formatCells="0" formatColumns="0" formatRows="0" insertColumns="0" insertRows="0" insertHyperlinks="0" deleteColumns="0" deleteRows="0" sort="0" autoFilter="0" pivotTables="0"/>
  <mergeCells count="6">
    <mergeCell ref="C56:D56"/>
    <mergeCell ref="A1:F1"/>
    <mergeCell ref="A2:F2"/>
    <mergeCell ref="A3:F3"/>
    <mergeCell ref="C54:D54"/>
    <mergeCell ref="C55:D55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Normal="100" zoomScaleSheetLayoutView="100" workbookViewId="0">
      <selection activeCell="C35" sqref="C35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6" t="s">
        <v>34</v>
      </c>
      <c r="B5" s="196"/>
      <c r="C5" s="196"/>
      <c r="D5" s="196"/>
      <c r="E5" s="196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7" t="s">
        <v>36</v>
      </c>
      <c r="C10" s="197"/>
      <c r="D10" s="197"/>
      <c r="E10" s="197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7" t="s">
        <v>38</v>
      </c>
      <c r="C12" s="197"/>
      <c r="D12" s="197"/>
      <c r="E12" s="197"/>
    </row>
    <row r="13" spans="1:8" s="119" customFormat="1" ht="26.1" customHeight="1" x14ac:dyDescent="0.2">
      <c r="A13" s="123" t="s">
        <v>595</v>
      </c>
      <c r="B13" s="197" t="s">
        <v>39</v>
      </c>
      <c r="C13" s="197"/>
      <c r="D13" s="197"/>
      <c r="E13" s="197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  <row r="38" spans="1:3" x14ac:dyDescent="0.2">
      <c r="A38" s="166" t="s">
        <v>664</v>
      </c>
      <c r="B38" s="169" t="s">
        <v>665</v>
      </c>
      <c r="C38" s="169"/>
    </row>
    <row r="39" spans="1:3" x14ac:dyDescent="0.2">
      <c r="A39" s="166" t="s">
        <v>666</v>
      </c>
      <c r="B39" s="169" t="s">
        <v>667</v>
      </c>
      <c r="C39" s="169"/>
    </row>
    <row r="40" spans="1:3" x14ac:dyDescent="0.2">
      <c r="A40" s="166" t="s">
        <v>668</v>
      </c>
      <c r="B40" s="169" t="s">
        <v>669</v>
      </c>
      <c r="C40" s="169"/>
    </row>
    <row r="41" spans="1:3" x14ac:dyDescent="0.2">
      <c r="A41" s="130"/>
      <c r="B41" s="130"/>
      <c r="C41" s="130"/>
    </row>
  </sheetData>
  <mergeCells count="7">
    <mergeCell ref="B39:C39"/>
    <mergeCell ref="B40:C40"/>
    <mergeCell ref="A5:E5"/>
    <mergeCell ref="B10:E10"/>
    <mergeCell ref="B12:E12"/>
    <mergeCell ref="B13:E13"/>
    <mergeCell ref="B38:C38"/>
  </mergeCells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zoomScale="106" zoomScaleNormal="106" workbookViewId="0">
      <selection activeCell="E15" sqref="E1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3" t="s">
        <v>662</v>
      </c>
      <c r="B1" s="174"/>
      <c r="C1" s="174"/>
      <c r="D1" s="174"/>
      <c r="E1" s="174"/>
      <c r="F1" s="174"/>
      <c r="G1" s="14" t="s">
        <v>605</v>
      </c>
      <c r="H1" s="25">
        <v>2023</v>
      </c>
    </row>
    <row r="2" spans="1:8" s="16" customFormat="1" ht="18.95" customHeight="1" x14ac:dyDescent="0.25">
      <c r="A2" s="173" t="s">
        <v>609</v>
      </c>
      <c r="B2" s="174"/>
      <c r="C2" s="174"/>
      <c r="D2" s="174"/>
      <c r="E2" s="174"/>
      <c r="F2" s="174"/>
      <c r="G2" s="14" t="s">
        <v>606</v>
      </c>
      <c r="H2" s="25" t="s">
        <v>608</v>
      </c>
    </row>
    <row r="3" spans="1:8" s="16" customFormat="1" ht="18.95" customHeight="1" x14ac:dyDescent="0.25">
      <c r="A3" s="173" t="s">
        <v>663</v>
      </c>
      <c r="B3" s="174"/>
      <c r="C3" s="174"/>
      <c r="D3" s="174"/>
      <c r="E3" s="174"/>
      <c r="F3" s="174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393.94</v>
      </c>
      <c r="D15" s="24">
        <v>662.45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2524.19</v>
      </c>
      <c r="D20" s="24">
        <v>2524.19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360</v>
      </c>
      <c r="D23" s="24">
        <v>360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461778.32</v>
      </c>
      <c r="D62" s="24">
        <f t="shared" ref="D62:E62" si="0">SUM(D63:D70)</f>
        <v>50475.59</v>
      </c>
      <c r="E62" s="24">
        <f t="shared" si="0"/>
        <v>309706.46000000002</v>
      </c>
    </row>
    <row r="63" spans="1:9" x14ac:dyDescent="0.2">
      <c r="A63" s="22">
        <v>1241</v>
      </c>
      <c r="B63" s="20" t="s">
        <v>237</v>
      </c>
      <c r="C63" s="24">
        <v>370682.99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10399.200000000001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74667.13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50475.59</v>
      </c>
      <c r="E67" s="24">
        <v>309706.46000000002</v>
      </c>
    </row>
    <row r="68" spans="1:9" x14ac:dyDescent="0.2">
      <c r="A68" s="22">
        <v>1246</v>
      </c>
      <c r="B68" s="20" t="s">
        <v>242</v>
      </c>
      <c r="C68" s="24">
        <v>6029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43000</v>
      </c>
      <c r="D74" s="24">
        <f>SUM(D75:D79)</f>
        <v>4300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43000</v>
      </c>
      <c r="D78" s="24">
        <v>4300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145331.22999999998</v>
      </c>
      <c r="D110" s="24">
        <f>SUM(D111:D119)</f>
        <v>145331.22999999998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50608</v>
      </c>
      <c r="D112" s="24">
        <f t="shared" ref="D112:D119" si="1">C112</f>
        <v>50608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94723.23</v>
      </c>
      <c r="D117" s="24">
        <f t="shared" si="1"/>
        <v>94723.23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4" x14ac:dyDescent="0.2">
      <c r="A145" s="22">
        <v>2199</v>
      </c>
      <c r="B145" s="20" t="s">
        <v>298</v>
      </c>
      <c r="C145" s="24">
        <v>0</v>
      </c>
    </row>
    <row r="146" spans="1:4" x14ac:dyDescent="0.2">
      <c r="A146" s="22">
        <v>2240</v>
      </c>
      <c r="B146" s="20" t="s">
        <v>299</v>
      </c>
      <c r="C146" s="24">
        <f>SUM(C147:C149)</f>
        <v>0</v>
      </c>
    </row>
    <row r="147" spans="1:4" x14ac:dyDescent="0.2">
      <c r="A147" s="22">
        <v>2241</v>
      </c>
      <c r="B147" s="20" t="s">
        <v>300</v>
      </c>
      <c r="C147" s="24">
        <v>0</v>
      </c>
    </row>
    <row r="148" spans="1:4" x14ac:dyDescent="0.2">
      <c r="A148" s="22">
        <v>2242</v>
      </c>
      <c r="B148" s="20" t="s">
        <v>301</v>
      </c>
      <c r="C148" s="24">
        <v>0</v>
      </c>
    </row>
    <row r="149" spans="1:4" x14ac:dyDescent="0.2">
      <c r="A149" s="22">
        <v>2249</v>
      </c>
      <c r="B149" s="20" t="s">
        <v>302</v>
      </c>
      <c r="C149" s="24">
        <v>0</v>
      </c>
    </row>
    <row r="151" spans="1:4" x14ac:dyDescent="0.2">
      <c r="B151" s="20" t="s">
        <v>625</v>
      </c>
    </row>
    <row r="155" spans="1:4" x14ac:dyDescent="0.2">
      <c r="B155" s="166" t="s">
        <v>664</v>
      </c>
      <c r="C155" s="169" t="s">
        <v>665</v>
      </c>
      <c r="D155" s="169"/>
    </row>
    <row r="156" spans="1:4" x14ac:dyDescent="0.2">
      <c r="B156" s="166" t="s">
        <v>666</v>
      </c>
      <c r="C156" s="169" t="s">
        <v>667</v>
      </c>
      <c r="D156" s="169"/>
    </row>
    <row r="157" spans="1:4" x14ac:dyDescent="0.2">
      <c r="B157" s="166" t="s">
        <v>668</v>
      </c>
      <c r="C157" s="169" t="s">
        <v>669</v>
      </c>
      <c r="D157" s="169"/>
    </row>
  </sheetData>
  <sheetProtection formatCells="0" formatColumns="0" formatRows="0" insertColumns="0" insertRows="0" insertHyperlinks="0" deleteColumns="0" deleteRows="0" sort="0" autoFilter="0" pivotTables="0"/>
  <mergeCells count="6">
    <mergeCell ref="C157:D157"/>
    <mergeCell ref="A1:F1"/>
    <mergeCell ref="A2:F2"/>
    <mergeCell ref="A3:F3"/>
    <mergeCell ref="C155:D155"/>
    <mergeCell ref="C156:D156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66" sqref="B66:D79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3" ht="15" customHeight="1" x14ac:dyDescent="0.2">
      <c r="A17" s="103"/>
      <c r="B17" s="105" t="s">
        <v>55</v>
      </c>
    </row>
    <row r="18" spans="1:3" ht="15" customHeight="1" x14ac:dyDescent="0.2">
      <c r="A18" s="103"/>
      <c r="B18" s="102" t="s">
        <v>56</v>
      </c>
    </row>
    <row r="19" spans="1:3" ht="15" customHeight="1" x14ac:dyDescent="0.2">
      <c r="A19" s="103"/>
      <c r="B19" s="106" t="s">
        <v>135</v>
      </c>
    </row>
    <row r="20" spans="1:3" x14ac:dyDescent="0.2">
      <c r="A20" s="103"/>
    </row>
    <row r="21" spans="1:3" ht="15" customHeight="1" x14ac:dyDescent="0.2">
      <c r="A21" s="101" t="s">
        <v>131</v>
      </c>
      <c r="B21" s="1" t="s">
        <v>186</v>
      </c>
      <c r="C21" s="3">
        <v>0</v>
      </c>
    </row>
    <row r="22" spans="1:3" ht="15" customHeight="1" x14ac:dyDescent="0.2">
      <c r="A22" s="103"/>
      <c r="B22" s="107" t="s">
        <v>187</v>
      </c>
      <c r="C22" s="3">
        <v>0</v>
      </c>
    </row>
    <row r="23" spans="1:3" x14ac:dyDescent="0.2">
      <c r="A23" s="103"/>
      <c r="C23" s="3">
        <v>0</v>
      </c>
    </row>
    <row r="24" spans="1:3" ht="15" customHeight="1" x14ac:dyDescent="0.2">
      <c r="A24" s="101" t="s">
        <v>7</v>
      </c>
      <c r="B24" s="106" t="s">
        <v>57</v>
      </c>
      <c r="C24" s="3">
        <v>0</v>
      </c>
    </row>
    <row r="25" spans="1:3" ht="15" customHeight="1" x14ac:dyDescent="0.2">
      <c r="A25" s="103"/>
      <c r="B25" s="106" t="s">
        <v>127</v>
      </c>
      <c r="C25" s="3">
        <v>0</v>
      </c>
    </row>
    <row r="26" spans="1:3" ht="15" customHeight="1" x14ac:dyDescent="0.2">
      <c r="A26" s="103"/>
      <c r="B26" s="106" t="s">
        <v>128</v>
      </c>
      <c r="C26" s="3">
        <v>0</v>
      </c>
    </row>
    <row r="27" spans="1:3" x14ac:dyDescent="0.2">
      <c r="A27" s="103"/>
      <c r="C27" s="3">
        <v>0</v>
      </c>
    </row>
    <row r="28" spans="1:3" ht="15" customHeight="1" x14ac:dyDescent="0.2">
      <c r="A28" s="101" t="s">
        <v>8</v>
      </c>
      <c r="B28" s="106" t="s">
        <v>58</v>
      </c>
      <c r="C28" s="3">
        <v>0</v>
      </c>
    </row>
    <row r="29" spans="1:3" ht="15" customHeight="1" x14ac:dyDescent="0.2">
      <c r="A29" s="103"/>
      <c r="B29" s="106" t="s">
        <v>134</v>
      </c>
    </row>
    <row r="30" spans="1:3" ht="15" customHeight="1" x14ac:dyDescent="0.2">
      <c r="A30" s="103"/>
      <c r="B30" s="106" t="s">
        <v>59</v>
      </c>
    </row>
    <row r="31" spans="1:3" ht="15" customHeight="1" x14ac:dyDescent="0.2">
      <c r="A31" s="103"/>
      <c r="B31" s="108" t="s">
        <v>60</v>
      </c>
      <c r="C31" s="3">
        <v>54775.59</v>
      </c>
    </row>
    <row r="32" spans="1:3" x14ac:dyDescent="0.2">
      <c r="A32" s="103"/>
      <c r="C32" s="3">
        <v>0</v>
      </c>
    </row>
    <row r="33" spans="1:3" ht="15" customHeight="1" x14ac:dyDescent="0.2">
      <c r="A33" s="101" t="s">
        <v>9</v>
      </c>
      <c r="B33" s="106" t="s">
        <v>61</v>
      </c>
      <c r="C33" s="3">
        <v>0</v>
      </c>
    </row>
    <row r="34" spans="1:3" ht="15" customHeight="1" x14ac:dyDescent="0.2">
      <c r="A34" s="103"/>
      <c r="B34" s="106" t="s">
        <v>62</v>
      </c>
      <c r="C34" s="3">
        <v>0</v>
      </c>
    </row>
    <row r="35" spans="1:3" x14ac:dyDescent="0.2">
      <c r="A35" s="103"/>
      <c r="C35" s="3">
        <v>0</v>
      </c>
    </row>
    <row r="36" spans="1:3" ht="15" customHeight="1" x14ac:dyDescent="0.2">
      <c r="A36" s="101" t="s">
        <v>11</v>
      </c>
      <c r="B36" s="102" t="s">
        <v>129</v>
      </c>
    </row>
    <row r="37" spans="1:3" ht="15" customHeight="1" x14ac:dyDescent="0.2">
      <c r="A37" s="103"/>
      <c r="B37" s="102" t="s">
        <v>136</v>
      </c>
    </row>
    <row r="38" spans="1:3" ht="15" customHeight="1" x14ac:dyDescent="0.2">
      <c r="A38" s="103"/>
      <c r="B38" s="109" t="s">
        <v>189</v>
      </c>
    </row>
    <row r="39" spans="1:3" ht="15" customHeight="1" x14ac:dyDescent="0.2">
      <c r="A39" s="103"/>
      <c r="B39" s="102" t="s">
        <v>190</v>
      </c>
    </row>
    <row r="40" spans="1:3" ht="15" customHeight="1" x14ac:dyDescent="0.2">
      <c r="A40" s="103"/>
      <c r="B40" s="102" t="s">
        <v>132</v>
      </c>
    </row>
    <row r="41" spans="1:3" ht="15" customHeight="1" x14ac:dyDescent="0.2">
      <c r="A41" s="103"/>
      <c r="B41" s="102" t="s">
        <v>133</v>
      </c>
    </row>
    <row r="42" spans="1:3" x14ac:dyDescent="0.2">
      <c r="A42" s="103"/>
    </row>
    <row r="43" spans="1:3" ht="15" customHeight="1" x14ac:dyDescent="0.2">
      <c r="A43" s="101" t="s">
        <v>13</v>
      </c>
      <c r="B43" s="102" t="s">
        <v>137</v>
      </c>
    </row>
    <row r="44" spans="1:3" ht="15" customHeight="1" x14ac:dyDescent="0.2">
      <c r="A44" s="103"/>
      <c r="B44" s="102" t="s">
        <v>140</v>
      </c>
    </row>
    <row r="45" spans="1:3" ht="15" customHeight="1" x14ac:dyDescent="0.2">
      <c r="A45" s="103"/>
      <c r="B45" s="109" t="s">
        <v>191</v>
      </c>
    </row>
    <row r="46" spans="1:3" ht="15" customHeight="1" x14ac:dyDescent="0.2">
      <c r="A46" s="103"/>
      <c r="B46" s="102" t="s">
        <v>192</v>
      </c>
    </row>
    <row r="47" spans="1:3" ht="15" customHeight="1" x14ac:dyDescent="0.2">
      <c r="A47" s="103"/>
      <c r="B47" s="102" t="s">
        <v>139</v>
      </c>
    </row>
    <row r="48" spans="1:3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  <row r="67" spans="2:4" x14ac:dyDescent="0.2">
      <c r="B67" s="166" t="s">
        <v>664</v>
      </c>
      <c r="C67" s="169"/>
      <c r="D67" s="169"/>
    </row>
    <row r="68" spans="2:4" x14ac:dyDescent="0.2">
      <c r="B68" s="166" t="s">
        <v>666</v>
      </c>
      <c r="C68" s="169"/>
      <c r="D68" s="169"/>
    </row>
    <row r="69" spans="2:4" x14ac:dyDescent="0.2">
      <c r="B69" s="166" t="s">
        <v>668</v>
      </c>
      <c r="C69" s="169"/>
      <c r="D69" s="169"/>
    </row>
    <row r="76" spans="2:4" x14ac:dyDescent="0.2">
      <c r="B76" s="169" t="s">
        <v>665</v>
      </c>
      <c r="C76" s="169"/>
    </row>
    <row r="77" spans="2:4" x14ac:dyDescent="0.2">
      <c r="B77" s="169" t="s">
        <v>667</v>
      </c>
      <c r="C77" s="169"/>
    </row>
    <row r="78" spans="2:4" x14ac:dyDescent="0.2">
      <c r="B78" s="169" t="s">
        <v>669</v>
      </c>
      <c r="C78" s="169"/>
    </row>
  </sheetData>
  <mergeCells count="6">
    <mergeCell ref="B78:C78"/>
    <mergeCell ref="C68:D68"/>
    <mergeCell ref="C69:D69"/>
    <mergeCell ref="C67:D67"/>
    <mergeCell ref="B76:C76"/>
    <mergeCell ref="B77:C77"/>
  </mergeCells>
  <pageMargins left="0.70866141732283472" right="0.70866141732283472" top="0.74803149606299213" bottom="0.74803149606299213" header="0.31496062992125984" footer="0.31496062992125984"/>
  <pageSetup scale="4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zoomScaleNormal="100" workbookViewId="0">
      <selection activeCell="B235" sqref="B23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1" t="s">
        <v>662</v>
      </c>
      <c r="B1" s="171"/>
      <c r="C1" s="171"/>
      <c r="D1" s="14" t="s">
        <v>605</v>
      </c>
      <c r="E1" s="25">
        <v>2023</v>
      </c>
    </row>
    <row r="2" spans="1:5" s="16" customFormat="1" ht="18.95" customHeight="1" x14ac:dyDescent="0.25">
      <c r="A2" s="171" t="s">
        <v>610</v>
      </c>
      <c r="B2" s="171"/>
      <c r="C2" s="171"/>
      <c r="D2" s="14" t="s">
        <v>606</v>
      </c>
      <c r="E2" s="25" t="s">
        <v>608</v>
      </c>
    </row>
    <row r="3" spans="1:5" s="16" customFormat="1" ht="18.95" customHeight="1" x14ac:dyDescent="0.25">
      <c r="A3" s="171" t="s">
        <v>663</v>
      </c>
      <c r="B3" s="171"/>
      <c r="C3" s="171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1552325.56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>
        <v>0</v>
      </c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228.56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228.56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1552097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1552097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4884908.17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4884908.17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4884908.17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4917032.8299999991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4862257.2399999993</v>
      </c>
      <c r="D99" s="57">
        <f>C99/$C$98</f>
        <v>0.98886003167076686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4309452.0999999996</v>
      </c>
      <c r="D100" s="57">
        <f t="shared" ref="D100:D163" si="0">C100/$C$98</f>
        <v>0.87643346078696005</v>
      </c>
      <c r="E100" s="56"/>
    </row>
    <row r="101" spans="1:5" x14ac:dyDescent="0.2">
      <c r="A101" s="54">
        <v>5111</v>
      </c>
      <c r="B101" s="51" t="s">
        <v>361</v>
      </c>
      <c r="C101" s="55">
        <v>3313802.46</v>
      </c>
      <c r="D101" s="57">
        <f t="shared" si="0"/>
        <v>0.6739435294760886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461862.55</v>
      </c>
      <c r="D103" s="57">
        <f t="shared" si="0"/>
        <v>9.3931150343773501E-2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533787.09</v>
      </c>
      <c r="D105" s="57">
        <f t="shared" si="0"/>
        <v>0.10855878096709801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233459.89</v>
      </c>
      <c r="D107" s="57">
        <f t="shared" si="0"/>
        <v>4.7479831449488218E-2</v>
      </c>
      <c r="E107" s="56"/>
    </row>
    <row r="108" spans="1:5" x14ac:dyDescent="0.2">
      <c r="A108" s="54">
        <v>5121</v>
      </c>
      <c r="B108" s="51" t="s">
        <v>368</v>
      </c>
      <c r="C108" s="55">
        <v>89367.26</v>
      </c>
      <c r="D108" s="57">
        <f t="shared" si="0"/>
        <v>1.817503829845285E-2</v>
      </c>
      <c r="E108" s="56"/>
    </row>
    <row r="109" spans="1:5" x14ac:dyDescent="0.2">
      <c r="A109" s="54">
        <v>5122</v>
      </c>
      <c r="B109" s="51" t="s">
        <v>369</v>
      </c>
      <c r="C109" s="55">
        <v>3801.5</v>
      </c>
      <c r="D109" s="57">
        <f t="shared" si="0"/>
        <v>7.7312886275766445E-4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9320.83</v>
      </c>
      <c r="D111" s="57">
        <f t="shared" si="0"/>
        <v>1.8956208596231808E-3</v>
      </c>
      <c r="E111" s="56"/>
    </row>
    <row r="112" spans="1:5" x14ac:dyDescent="0.2">
      <c r="A112" s="54">
        <v>5125</v>
      </c>
      <c r="B112" s="51" t="s">
        <v>372</v>
      </c>
      <c r="C112" s="55">
        <v>29324.57</v>
      </c>
      <c r="D112" s="57">
        <f t="shared" si="0"/>
        <v>5.9638751690010592E-3</v>
      </c>
      <c r="E112" s="56"/>
    </row>
    <row r="113" spans="1:5" x14ac:dyDescent="0.2">
      <c r="A113" s="54">
        <v>5126</v>
      </c>
      <c r="B113" s="51" t="s">
        <v>373</v>
      </c>
      <c r="C113" s="55">
        <v>56874.19</v>
      </c>
      <c r="D113" s="57">
        <f t="shared" si="0"/>
        <v>1.1566770441921172E-2</v>
      </c>
      <c r="E113" s="56"/>
    </row>
    <row r="114" spans="1:5" x14ac:dyDescent="0.2">
      <c r="A114" s="54">
        <v>5127</v>
      </c>
      <c r="B114" s="51" t="s">
        <v>374</v>
      </c>
      <c r="C114" s="55">
        <v>15621.2</v>
      </c>
      <c r="D114" s="57">
        <f t="shared" si="0"/>
        <v>3.1769566199947464E-3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29150.34</v>
      </c>
      <c r="D116" s="57">
        <f t="shared" si="0"/>
        <v>5.9284411977375395E-3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319345.25</v>
      </c>
      <c r="D117" s="57">
        <f t="shared" si="0"/>
        <v>6.4946739434318571E-2</v>
      </c>
      <c r="E117" s="56"/>
    </row>
    <row r="118" spans="1:5" x14ac:dyDescent="0.2">
      <c r="A118" s="54">
        <v>5131</v>
      </c>
      <c r="B118" s="51" t="s">
        <v>378</v>
      </c>
      <c r="C118" s="55">
        <v>7610</v>
      </c>
      <c r="D118" s="57">
        <f t="shared" si="0"/>
        <v>1.5476813483061493E-3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37112.879999999997</v>
      </c>
      <c r="D120" s="57">
        <f t="shared" si="0"/>
        <v>7.5478202572830909E-3</v>
      </c>
      <c r="E120" s="56"/>
    </row>
    <row r="121" spans="1:5" x14ac:dyDescent="0.2">
      <c r="A121" s="54">
        <v>5134</v>
      </c>
      <c r="B121" s="51" t="s">
        <v>381</v>
      </c>
      <c r="C121" s="55">
        <v>11934.88</v>
      </c>
      <c r="D121" s="57">
        <f t="shared" si="0"/>
        <v>2.427252453386609E-3</v>
      </c>
      <c r="E121" s="56"/>
    </row>
    <row r="122" spans="1:5" x14ac:dyDescent="0.2">
      <c r="A122" s="54">
        <v>5135</v>
      </c>
      <c r="B122" s="51" t="s">
        <v>382</v>
      </c>
      <c r="C122" s="55">
        <v>55045.440000000002</v>
      </c>
      <c r="D122" s="57">
        <f t="shared" si="0"/>
        <v>1.1194848987819349E-2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385</v>
      </c>
      <c r="C125" s="55">
        <v>87285.05</v>
      </c>
      <c r="D125" s="57">
        <f t="shared" si="0"/>
        <v>1.775156949684227E-2</v>
      </c>
      <c r="E125" s="56"/>
    </row>
    <row r="126" spans="1:5" x14ac:dyDescent="0.2">
      <c r="A126" s="54">
        <v>5139</v>
      </c>
      <c r="B126" s="51" t="s">
        <v>386</v>
      </c>
      <c r="C126" s="55">
        <v>120357</v>
      </c>
      <c r="D126" s="57">
        <f t="shared" si="0"/>
        <v>2.4477566890681108E-2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54775.59</v>
      </c>
      <c r="D185" s="57">
        <f t="shared" si="1"/>
        <v>1.1139968329233222E-2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54775.59</v>
      </c>
      <c r="D186" s="57">
        <f t="shared" si="1"/>
        <v>1.1139968329233222E-2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50475.59</v>
      </c>
      <c r="D191" s="57">
        <f t="shared" si="1"/>
        <v>1.0265457186300708E-2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4300</v>
      </c>
      <c r="D193" s="57">
        <f t="shared" si="1"/>
        <v>8.7451114293251545E-4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4" spans="1:5" x14ac:dyDescent="0.2">
      <c r="B224" s="166" t="s">
        <v>664</v>
      </c>
      <c r="C224" s="169" t="s">
        <v>665</v>
      </c>
      <c r="D224" s="169"/>
    </row>
    <row r="225" spans="2:4" x14ac:dyDescent="0.2">
      <c r="B225" s="166" t="s">
        <v>666</v>
      </c>
      <c r="C225" s="169" t="s">
        <v>667</v>
      </c>
      <c r="D225" s="169"/>
    </row>
    <row r="226" spans="2:4" x14ac:dyDescent="0.2">
      <c r="B226" s="166" t="s">
        <v>668</v>
      </c>
      <c r="C226" s="169" t="s">
        <v>669</v>
      </c>
      <c r="D226" s="169"/>
    </row>
  </sheetData>
  <sheetProtection formatCells="0" formatColumns="0" formatRows="0" insertColumns="0" insertRows="0" insertHyperlinks="0" deleteColumns="0" deleteRows="0" sort="0" autoFilter="0" pivotTables="0"/>
  <mergeCells count="6">
    <mergeCell ref="C226:D226"/>
    <mergeCell ref="A1:C1"/>
    <mergeCell ref="A2:C2"/>
    <mergeCell ref="A3:C3"/>
    <mergeCell ref="C224:D224"/>
    <mergeCell ref="C225:D225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zoomScaleNormal="100" zoomScaleSheetLayoutView="110" workbookViewId="0">
      <selection activeCell="B23" sqref="B23:D36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5" x14ac:dyDescent="0.2">
      <c r="B1" s="110"/>
    </row>
    <row r="2" spans="1:5" ht="15" customHeight="1" x14ac:dyDescent="0.2">
      <c r="A2" s="97" t="s">
        <v>188</v>
      </c>
      <c r="B2" s="98" t="s">
        <v>50</v>
      </c>
    </row>
    <row r="3" spans="1:5" x14ac:dyDescent="0.2">
      <c r="A3" s="13"/>
      <c r="B3" s="111"/>
    </row>
    <row r="4" spans="1:5" ht="14.1" customHeight="1" x14ac:dyDescent="0.2">
      <c r="A4" s="112" t="s">
        <v>569</v>
      </c>
      <c r="B4" s="102" t="s">
        <v>78</v>
      </c>
    </row>
    <row r="5" spans="1:5" ht="14.1" customHeight="1" x14ac:dyDescent="0.2">
      <c r="A5" s="103"/>
      <c r="B5" s="102" t="s">
        <v>51</v>
      </c>
    </row>
    <row r="6" spans="1:5" ht="14.1" customHeight="1" x14ac:dyDescent="0.2">
      <c r="A6" s="103"/>
      <c r="B6" s="102" t="s">
        <v>146</v>
      </c>
    </row>
    <row r="7" spans="1:5" ht="14.1" customHeight="1" x14ac:dyDescent="0.2">
      <c r="A7" s="103"/>
      <c r="B7" s="102" t="s">
        <v>63</v>
      </c>
    </row>
    <row r="8" spans="1:5" x14ac:dyDescent="0.2">
      <c r="A8" s="103"/>
    </row>
    <row r="9" spans="1:5" x14ac:dyDescent="0.2">
      <c r="A9" s="112" t="s">
        <v>570</v>
      </c>
      <c r="B9" s="104" t="s">
        <v>148</v>
      </c>
    </row>
    <row r="10" spans="1:5" ht="15" customHeight="1" x14ac:dyDescent="0.2">
      <c r="A10" s="103"/>
      <c r="B10" s="113" t="s">
        <v>63</v>
      </c>
      <c r="C10" s="3">
        <v>0</v>
      </c>
      <c r="D10" s="3">
        <v>0</v>
      </c>
      <c r="E10" s="3">
        <v>0</v>
      </c>
    </row>
    <row r="11" spans="1:5" x14ac:dyDescent="0.2">
      <c r="A11" s="103"/>
      <c r="C11" s="3">
        <v>0</v>
      </c>
    </row>
    <row r="12" spans="1:5" x14ac:dyDescent="0.2">
      <c r="A12" s="112" t="s">
        <v>572</v>
      </c>
      <c r="B12" s="104" t="s">
        <v>148</v>
      </c>
      <c r="C12" s="3">
        <v>0</v>
      </c>
    </row>
    <row r="13" spans="1:5" ht="22.5" x14ac:dyDescent="0.2">
      <c r="A13" s="103"/>
      <c r="B13" s="104" t="s">
        <v>70</v>
      </c>
      <c r="C13" s="3">
        <v>0</v>
      </c>
    </row>
    <row r="14" spans="1:5" x14ac:dyDescent="0.2">
      <c r="A14" s="103"/>
      <c r="B14" s="113" t="s">
        <v>63</v>
      </c>
      <c r="C14" s="3">
        <v>0</v>
      </c>
    </row>
    <row r="15" spans="1:5" x14ac:dyDescent="0.2">
      <c r="A15" s="103"/>
    </row>
    <row r="16" spans="1:5" x14ac:dyDescent="0.2">
      <c r="A16" s="103"/>
    </row>
    <row r="17" spans="1:5" ht="15" customHeight="1" x14ac:dyDescent="0.2">
      <c r="A17" s="112" t="s">
        <v>573</v>
      </c>
      <c r="B17" s="106" t="s">
        <v>71</v>
      </c>
    </row>
    <row r="18" spans="1:5" ht="15" customHeight="1" x14ac:dyDescent="0.2">
      <c r="A18" s="13"/>
      <c r="B18" s="106" t="s">
        <v>72</v>
      </c>
    </row>
    <row r="19" spans="1:5" x14ac:dyDescent="0.2">
      <c r="A19" s="13"/>
    </row>
    <row r="20" spans="1:5" x14ac:dyDescent="0.2">
      <c r="A20" s="13"/>
    </row>
    <row r="21" spans="1:5" x14ac:dyDescent="0.2">
      <c r="A21" s="13"/>
      <c r="C21" s="3">
        <v>0</v>
      </c>
      <c r="D21" s="3">
        <v>0</v>
      </c>
      <c r="E21" s="3">
        <v>0</v>
      </c>
    </row>
    <row r="22" spans="1:5" x14ac:dyDescent="0.2">
      <c r="A22" s="13"/>
      <c r="C22" s="3">
        <v>0</v>
      </c>
    </row>
    <row r="23" spans="1:5" x14ac:dyDescent="0.2">
      <c r="A23" s="13"/>
    </row>
    <row r="24" spans="1:5" x14ac:dyDescent="0.2">
      <c r="A24" s="13"/>
      <c r="B24" s="166" t="s">
        <v>664</v>
      </c>
      <c r="C24" s="169"/>
      <c r="D24" s="169"/>
    </row>
    <row r="25" spans="1:5" x14ac:dyDescent="0.2">
      <c r="A25" s="13"/>
      <c r="B25" s="166" t="s">
        <v>666</v>
      </c>
      <c r="C25" s="169"/>
      <c r="D25" s="169"/>
    </row>
    <row r="26" spans="1:5" x14ac:dyDescent="0.2">
      <c r="A26" s="13"/>
      <c r="B26" s="166" t="s">
        <v>668</v>
      </c>
      <c r="C26" s="169"/>
      <c r="D26" s="169"/>
    </row>
    <row r="27" spans="1:5" x14ac:dyDescent="0.2">
      <c r="A27" s="13"/>
    </row>
    <row r="28" spans="1:5" x14ac:dyDescent="0.2">
      <c r="A28" s="13"/>
    </row>
    <row r="29" spans="1:5" x14ac:dyDescent="0.2">
      <c r="A29" s="13"/>
    </row>
    <row r="30" spans="1:5" x14ac:dyDescent="0.2">
      <c r="A30" s="13"/>
    </row>
    <row r="31" spans="1:5" x14ac:dyDescent="0.2">
      <c r="A31" s="13"/>
    </row>
    <row r="32" spans="1:5" x14ac:dyDescent="0.2">
      <c r="A32" s="13"/>
    </row>
    <row r="33" spans="1:3" x14ac:dyDescent="0.2">
      <c r="A33" s="13"/>
      <c r="B33" s="169" t="s">
        <v>665</v>
      </c>
      <c r="C33" s="169"/>
    </row>
    <row r="34" spans="1:3" x14ac:dyDescent="0.2">
      <c r="A34" s="13"/>
      <c r="B34" s="169" t="s">
        <v>667</v>
      </c>
      <c r="C34" s="169"/>
    </row>
    <row r="35" spans="1:3" x14ac:dyDescent="0.2">
      <c r="A35" s="13"/>
      <c r="B35" s="169" t="s">
        <v>669</v>
      </c>
      <c r="C35" s="169"/>
    </row>
    <row r="36" spans="1:3" x14ac:dyDescent="0.2">
      <c r="A36" s="13"/>
    </row>
    <row r="37" spans="1:3" x14ac:dyDescent="0.2">
      <c r="A37" s="13"/>
    </row>
  </sheetData>
  <mergeCells count="6">
    <mergeCell ref="B35:C35"/>
    <mergeCell ref="C24:D24"/>
    <mergeCell ref="C25:D25"/>
    <mergeCell ref="C26:D26"/>
    <mergeCell ref="B33:C33"/>
    <mergeCell ref="B34:C34"/>
  </mergeCell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B34" sqref="B34:D40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5" t="s">
        <v>662</v>
      </c>
      <c r="B1" s="175"/>
      <c r="C1" s="175"/>
      <c r="D1" s="27" t="s">
        <v>605</v>
      </c>
      <c r="E1" s="28">
        <v>2023</v>
      </c>
    </row>
    <row r="2" spans="1:5" ht="18.95" customHeight="1" x14ac:dyDescent="0.2">
      <c r="A2" s="175" t="s">
        <v>611</v>
      </c>
      <c r="B2" s="175"/>
      <c r="C2" s="175"/>
      <c r="D2" s="27" t="s">
        <v>606</v>
      </c>
      <c r="E2" s="28" t="s">
        <v>608</v>
      </c>
    </row>
    <row r="3" spans="1:5" ht="18.95" customHeight="1" x14ac:dyDescent="0.2">
      <c r="A3" s="175" t="s">
        <v>663</v>
      </c>
      <c r="B3" s="175"/>
      <c r="C3" s="175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0</v>
      </c>
    </row>
    <row r="15" spans="1:5" x14ac:dyDescent="0.2">
      <c r="A15" s="33">
        <v>3220</v>
      </c>
      <c r="B15" s="29" t="s">
        <v>469</v>
      </c>
      <c r="C15" s="34">
        <v>0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4" spans="2:4" x14ac:dyDescent="0.2">
      <c r="B34" s="166" t="s">
        <v>664</v>
      </c>
      <c r="C34" s="169" t="s">
        <v>665</v>
      </c>
      <c r="D34" s="169"/>
    </row>
    <row r="35" spans="2:4" x14ac:dyDescent="0.2">
      <c r="B35" s="166" t="s">
        <v>666</v>
      </c>
      <c r="C35" s="169" t="s">
        <v>667</v>
      </c>
      <c r="D35" s="169"/>
    </row>
    <row r="36" spans="2:4" x14ac:dyDescent="0.2">
      <c r="B36" s="166" t="s">
        <v>668</v>
      </c>
      <c r="C36" s="169" t="s">
        <v>669</v>
      </c>
      <c r="D36" s="169"/>
    </row>
    <row r="37" spans="2:4" x14ac:dyDescent="0.2">
      <c r="B37" s="130"/>
      <c r="C37" s="130"/>
      <c r="D37" s="130"/>
    </row>
    <row r="38" spans="2:4" x14ac:dyDescent="0.2">
      <c r="B38" s="130"/>
      <c r="C38" s="130"/>
      <c r="D38" s="130"/>
    </row>
    <row r="39" spans="2:4" x14ac:dyDescent="0.2">
      <c r="B39" s="130"/>
      <c r="C39" s="130"/>
      <c r="D39" s="130"/>
    </row>
    <row r="40" spans="2:4" x14ac:dyDescent="0.2">
      <c r="B40" s="130"/>
      <c r="C40" s="130"/>
      <c r="D40" s="130"/>
    </row>
  </sheetData>
  <sheetProtection formatCells="0" formatColumns="0" formatRows="0" insertColumns="0" insertRows="0" insertHyperlinks="0" deleteColumns="0" deleteRows="0" sort="0" autoFilter="0" pivotTables="0"/>
  <mergeCells count="6">
    <mergeCell ref="C36:D36"/>
    <mergeCell ref="A1:C1"/>
    <mergeCell ref="A2:C2"/>
    <mergeCell ref="A3:C3"/>
    <mergeCell ref="C34:D34"/>
    <mergeCell ref="C35:D35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6"/>
  <sheetViews>
    <sheetView zoomScaleNormal="100" zoomScaleSheetLayoutView="110" workbookViewId="0">
      <selection activeCell="B14" sqref="B14:D27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4" ht="15" customHeight="1" x14ac:dyDescent="0.2">
      <c r="A2" s="97" t="s">
        <v>188</v>
      </c>
      <c r="B2" s="98" t="s">
        <v>50</v>
      </c>
    </row>
    <row r="4" spans="1:4" ht="15" customHeight="1" x14ac:dyDescent="0.2">
      <c r="A4" s="112" t="s">
        <v>23</v>
      </c>
      <c r="B4" s="102" t="s">
        <v>78</v>
      </c>
    </row>
    <row r="5" spans="1:4" ht="15" customHeight="1" x14ac:dyDescent="0.2">
      <c r="A5" s="112" t="s">
        <v>25</v>
      </c>
      <c r="B5" s="102" t="s">
        <v>51</v>
      </c>
    </row>
    <row r="6" spans="1:4" ht="15" customHeight="1" x14ac:dyDescent="0.2">
      <c r="B6" s="102" t="s">
        <v>173</v>
      </c>
    </row>
    <row r="7" spans="1:4" ht="15" customHeight="1" x14ac:dyDescent="0.2">
      <c r="B7" s="102" t="s">
        <v>73</v>
      </c>
    </row>
    <row r="8" spans="1:4" ht="15" customHeight="1" x14ac:dyDescent="0.2">
      <c r="B8" s="102" t="s">
        <v>74</v>
      </c>
    </row>
    <row r="15" spans="1:4" x14ac:dyDescent="0.2">
      <c r="B15" s="166" t="s">
        <v>664</v>
      </c>
      <c r="C15" s="169"/>
      <c r="D15" s="169"/>
    </row>
    <row r="16" spans="1:4" x14ac:dyDescent="0.2">
      <c r="B16" s="166" t="s">
        <v>666</v>
      </c>
      <c r="C16" s="169"/>
      <c r="D16" s="169"/>
    </row>
    <row r="17" spans="2:4" x14ac:dyDescent="0.2">
      <c r="B17" s="166" t="s">
        <v>668</v>
      </c>
      <c r="C17" s="169"/>
      <c r="D17" s="169"/>
    </row>
    <row r="24" spans="2:4" x14ac:dyDescent="0.2">
      <c r="B24" s="169" t="s">
        <v>665</v>
      </c>
      <c r="C24" s="169"/>
    </row>
    <row r="25" spans="2:4" x14ac:dyDescent="0.2">
      <c r="B25" s="169" t="s">
        <v>667</v>
      </c>
      <c r="C25" s="169"/>
    </row>
    <row r="26" spans="2:4" x14ac:dyDescent="0.2">
      <c r="B26" s="169" t="s">
        <v>669</v>
      </c>
      <c r="C26" s="169"/>
    </row>
  </sheetData>
  <mergeCells count="6">
    <mergeCell ref="B26:C26"/>
    <mergeCell ref="C15:D15"/>
    <mergeCell ref="C16:D16"/>
    <mergeCell ref="C17:D17"/>
    <mergeCell ref="B24:C24"/>
    <mergeCell ref="B25:C25"/>
  </mergeCell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6"/>
  <sheetViews>
    <sheetView workbookViewId="0">
      <selection activeCell="B140" sqref="B14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5" t="s">
        <v>662</v>
      </c>
      <c r="B1" s="175"/>
      <c r="C1" s="175"/>
      <c r="D1" s="27" t="s">
        <v>605</v>
      </c>
      <c r="E1" s="28">
        <v>2023</v>
      </c>
    </row>
    <row r="2" spans="1:5" s="35" customFormat="1" ht="18.95" customHeight="1" x14ac:dyDescent="0.25">
      <c r="A2" s="175" t="s">
        <v>612</v>
      </c>
      <c r="B2" s="175"/>
      <c r="C2" s="175"/>
      <c r="D2" s="27" t="s">
        <v>606</v>
      </c>
      <c r="E2" s="28" t="s">
        <v>608</v>
      </c>
    </row>
    <row r="3" spans="1:5" s="35" customFormat="1" ht="18.95" customHeight="1" x14ac:dyDescent="0.25">
      <c r="A3" s="175" t="s">
        <v>663</v>
      </c>
      <c r="B3" s="175"/>
      <c r="C3" s="175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3021872.04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1977841.47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3021872.04</v>
      </c>
      <c r="D15" s="135">
        <f>SUM(D8:D14)</f>
        <v>1977841.47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>
        <v>0</v>
      </c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>
        <v>0</v>
      </c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>
        <v>0</v>
      </c>
    </row>
    <row r="28" spans="1:5" x14ac:dyDescent="0.2">
      <c r="A28" s="133">
        <v>1240</v>
      </c>
      <c r="B28" s="134" t="s">
        <v>236</v>
      </c>
      <c r="C28" s="135">
        <v>0</v>
      </c>
      <c r="D28" s="135">
        <v>0</v>
      </c>
      <c r="E28" s="130">
        <v>0</v>
      </c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6437353.1100000003</v>
      </c>
      <c r="E36" s="29">
        <v>-6437353.1100000003</v>
      </c>
    </row>
    <row r="37" spans="1:5" x14ac:dyDescent="0.2">
      <c r="A37" s="133">
        <v>1250</v>
      </c>
      <c r="B37" s="134" t="s">
        <v>246</v>
      </c>
      <c r="C37" s="135">
        <v>0</v>
      </c>
      <c r="D37" s="135">
        <v>8020079.8499999996</v>
      </c>
      <c r="E37" s="134">
        <v>-8020079.8499999996</v>
      </c>
    </row>
    <row r="38" spans="1:5" x14ac:dyDescent="0.2">
      <c r="A38" s="33">
        <v>1251</v>
      </c>
      <c r="B38" s="29" t="s">
        <v>247</v>
      </c>
      <c r="C38" s="34">
        <v>0</v>
      </c>
      <c r="D38" s="132">
        <v>1582726.74</v>
      </c>
      <c r="E38" s="29">
        <v>-1582726.74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-5163</v>
      </c>
      <c r="E39" s="29">
        <v>5163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15551270.890000001</v>
      </c>
      <c r="E40" s="29">
        <v>-15551270.890000001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8795644.2699999996</v>
      </c>
      <c r="E41" s="29">
        <v>-8795644.2699999996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10440644.99</v>
      </c>
      <c r="E42" s="29">
        <v>-10440644.99</v>
      </c>
    </row>
    <row r="43" spans="1:5" x14ac:dyDescent="0.2">
      <c r="B43" s="136" t="s">
        <v>628</v>
      </c>
      <c r="C43" s="135">
        <v>0</v>
      </c>
      <c r="D43" s="135">
        <v>1638202.72</v>
      </c>
      <c r="E43" s="29">
        <v>-1638202.72</v>
      </c>
    </row>
    <row r="44" spans="1:5" s="130" customFormat="1" x14ac:dyDescent="0.2">
      <c r="C44" s="130">
        <v>0</v>
      </c>
      <c r="D44" s="130">
        <v>4518392.99</v>
      </c>
      <c r="E44" s="130">
        <v>-4518392.99</v>
      </c>
    </row>
    <row r="45" spans="1:5" x14ac:dyDescent="0.2">
      <c r="A45" s="31" t="s">
        <v>184</v>
      </c>
      <c r="B45" s="31"/>
      <c r="C45" s="31">
        <v>0</v>
      </c>
      <c r="D45" s="31">
        <v>15114301.060000001</v>
      </c>
      <c r="E45" s="31">
        <v>-15114301.060000001</v>
      </c>
    </row>
    <row r="46" spans="1:5" x14ac:dyDescent="0.2">
      <c r="A46" s="32" t="s">
        <v>144</v>
      </c>
      <c r="B46" s="32" t="s">
        <v>649</v>
      </c>
      <c r="C46" s="129">
        <v>0</v>
      </c>
      <c r="D46" s="129">
        <v>2041173.45</v>
      </c>
      <c r="E46" s="32">
        <v>-2041173.45</v>
      </c>
    </row>
    <row r="47" spans="1:5" s="130" customFormat="1" x14ac:dyDescent="0.2">
      <c r="A47" s="133">
        <v>3210</v>
      </c>
      <c r="B47" s="134" t="s">
        <v>629</v>
      </c>
      <c r="C47" s="135">
        <v>0</v>
      </c>
      <c r="D47" s="135">
        <v>11674141.93</v>
      </c>
      <c r="E47" s="130">
        <v>-11674141.93</v>
      </c>
    </row>
    <row r="48" spans="1:5" x14ac:dyDescent="0.2">
      <c r="A48" s="131"/>
      <c r="B48" s="136" t="s">
        <v>617</v>
      </c>
      <c r="C48" s="135">
        <f>C51+C63+C91+C94+C49</f>
        <v>73678.59</v>
      </c>
      <c r="D48" s="135">
        <f>D51+D63+D91+D94+D49</f>
        <v>70599.47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54775.59</v>
      </c>
      <c r="D63" s="135">
        <f>D64+D73+D76+D82</f>
        <v>70599.47</v>
      </c>
    </row>
    <row r="64" spans="1:4" x14ac:dyDescent="0.2">
      <c r="A64" s="33">
        <v>5510</v>
      </c>
      <c r="B64" s="29" t="s">
        <v>439</v>
      </c>
      <c r="C64" s="34">
        <f>SUM(C65:C72)</f>
        <v>54775.59</v>
      </c>
      <c r="D64" s="34">
        <f>SUM(D65:D72)</f>
        <v>70599.47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50475.59</v>
      </c>
      <c r="D69" s="34">
        <v>66299.47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4300</v>
      </c>
      <c r="D71" s="34">
        <v>4300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18903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18903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73678.59</v>
      </c>
      <c r="D122" s="135">
        <f>D47+D48+D100-D106-D109</f>
        <v>11744741.4</v>
      </c>
    </row>
    <row r="130" spans="2:4" x14ac:dyDescent="0.2">
      <c r="B130" s="166" t="s">
        <v>664</v>
      </c>
      <c r="C130" s="169" t="s">
        <v>665</v>
      </c>
      <c r="D130" s="169"/>
    </row>
    <row r="131" spans="2:4" x14ac:dyDescent="0.2">
      <c r="B131" s="166" t="s">
        <v>666</v>
      </c>
      <c r="C131" s="169" t="s">
        <v>667</v>
      </c>
      <c r="D131" s="169"/>
    </row>
    <row r="132" spans="2:4" x14ac:dyDescent="0.2">
      <c r="B132" s="166" t="s">
        <v>668</v>
      </c>
      <c r="C132" s="169" t="s">
        <v>669</v>
      </c>
      <c r="D132" s="169"/>
    </row>
    <row r="133" spans="2:4" x14ac:dyDescent="0.2">
      <c r="B133" s="130"/>
      <c r="C133" s="130"/>
      <c r="D133" s="130"/>
    </row>
    <row r="134" spans="2:4" x14ac:dyDescent="0.2">
      <c r="B134" s="130"/>
      <c r="C134" s="130"/>
      <c r="D134" s="130"/>
    </row>
    <row r="135" spans="2:4" x14ac:dyDescent="0.2">
      <c r="B135" s="130"/>
      <c r="C135" s="130"/>
      <c r="D135" s="130"/>
    </row>
    <row r="136" spans="2:4" x14ac:dyDescent="0.2">
      <c r="B136" s="130"/>
      <c r="C136" s="130"/>
      <c r="D136" s="130"/>
    </row>
  </sheetData>
  <sheetProtection formatCells="0" formatColumns="0" formatRows="0" insertColumns="0" insertRows="0" insertHyperlinks="0" deleteColumns="0" deleteRows="0" sort="0" autoFilter="0" pivotTables="0"/>
  <mergeCells count="6">
    <mergeCell ref="C132:D132"/>
    <mergeCell ref="A1:C1"/>
    <mergeCell ref="A2:C2"/>
    <mergeCell ref="A3:C3"/>
    <mergeCell ref="C130:D130"/>
    <mergeCell ref="C131:D131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37" sqref="B37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  <row r="18" spans="2:5" x14ac:dyDescent="0.2">
      <c r="C18" s="3">
        <v>0</v>
      </c>
    </row>
    <row r="20" spans="2:5" x14ac:dyDescent="0.2">
      <c r="B20" s="166" t="s">
        <v>664</v>
      </c>
      <c r="C20" s="169"/>
      <c r="D20" s="169"/>
    </row>
    <row r="21" spans="2:5" x14ac:dyDescent="0.2">
      <c r="B21" s="166" t="s">
        <v>666</v>
      </c>
      <c r="C21" s="169"/>
      <c r="D21" s="169"/>
    </row>
    <row r="22" spans="2:5" x14ac:dyDescent="0.2">
      <c r="B22" s="166" t="s">
        <v>668</v>
      </c>
      <c r="C22" s="169"/>
      <c r="D22" s="169"/>
      <c r="E22" s="3">
        <v>0</v>
      </c>
    </row>
    <row r="29" spans="2:5" x14ac:dyDescent="0.2">
      <c r="B29" s="169" t="s">
        <v>665</v>
      </c>
      <c r="C29" s="169"/>
    </row>
    <row r="30" spans="2:5" x14ac:dyDescent="0.2">
      <c r="B30" s="169" t="s">
        <v>667</v>
      </c>
      <c r="C30" s="169"/>
    </row>
    <row r="31" spans="2:5" x14ac:dyDescent="0.2">
      <c r="B31" s="169" t="s">
        <v>669</v>
      </c>
      <c r="C31" s="169"/>
    </row>
  </sheetData>
  <mergeCells count="6">
    <mergeCell ref="B31:C31"/>
    <mergeCell ref="C20:D20"/>
    <mergeCell ref="C21:D21"/>
    <mergeCell ref="C22:D22"/>
    <mergeCell ref="B29:C29"/>
    <mergeCell ref="B30:C30"/>
  </mergeCell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2024-02-06T19:47:33Z</cp:lastPrinted>
  <dcterms:created xsi:type="dcterms:W3CDTF">2012-12-11T20:36:24Z</dcterms:created>
  <dcterms:modified xsi:type="dcterms:W3CDTF">2024-02-06T19:47:40Z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