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\CUENTA PUBLICA\2022\4 TRIMESTRE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3" i="6"/>
  <c r="H62" i="6"/>
  <c r="H61" i="6"/>
  <c r="H60" i="6"/>
  <c r="H59" i="6"/>
  <c r="H58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29" i="6"/>
  <c r="H28" i="6"/>
  <c r="H25" i="6"/>
  <c r="H21" i="6"/>
  <c r="H16" i="6"/>
  <c r="H12" i="6"/>
  <c r="H11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H64" i="6" s="1"/>
  <c r="E63" i="6"/>
  <c r="E62" i="6"/>
  <c r="E61" i="6"/>
  <c r="E60" i="6"/>
  <c r="E59" i="6"/>
  <c r="E58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H31" i="6" s="1"/>
  <c r="E30" i="6"/>
  <c r="H30" i="6" s="1"/>
  <c r="E29" i="6"/>
  <c r="E28" i="6"/>
  <c r="E27" i="6"/>
  <c r="H27" i="6" s="1"/>
  <c r="E26" i="6"/>
  <c r="H26" i="6" s="1"/>
  <c r="E25" i="6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C53" i="6"/>
  <c r="C43" i="6"/>
  <c r="C33" i="6"/>
  <c r="C23" i="6"/>
  <c r="C13" i="6"/>
  <c r="C5" i="6"/>
  <c r="H57" i="6" l="1"/>
  <c r="E23" i="6"/>
  <c r="H23" i="6" s="1"/>
  <c r="G77" i="6"/>
  <c r="F77" i="6"/>
  <c r="D77" i="6"/>
  <c r="E13" i="6"/>
  <c r="H13" i="6" s="1"/>
  <c r="C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<sst xmlns="http://schemas.openxmlformats.org/spreadsheetml/2006/main" count="221" uniqueCount="148">
  <si>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</si>
  <si>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</si>
  <si>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</si>
  <si>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</si>
  <si>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</si>
  <si>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</si>
  <si>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</si>
  <si>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</si>
  <si>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</si>
  <si>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</si>
  <si>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</si>
  <si>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</si>
  <si>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</si>
  <si>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</si>
  <si>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</si>
  <si>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</si>
  <si>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</si>
  <si>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</si>
  <si>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</si>
  <si>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</si>
  <si>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</si>
  <si>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</si>
  <si>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</si>
  <si>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</si>
  <si>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</si>
  <si>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</si>
  <si>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</si>
  <si>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</si>
  <si>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</si>
  <si>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</si>
  <si>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</si>
  <si>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</si>
  <si>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</si>
  <si>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</si>
  <si>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</si>
  <si>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</si>
  <si>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</si>
  <si>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</si>
  <si>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</si>
  <si>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</si>
  <si>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</si>
  <si>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</si>
  <si>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</si>
  <si>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</si>
  <si>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</si>
  <si>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</si>
  <si>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</si>
  <si>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</si>
  <si>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</si>
  <si>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</si>
  <si>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</si>
  <si>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</si>
  <si>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</si>
  <si>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</si>
  <si>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</si>
  <si>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</si>
  <si>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</si>
  <si>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</si>
  <si>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</si>
  <si>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</si>
  <si>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</si>
  <si>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</si>
  <si>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</si>
  <si>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</si>
  <si>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</si>
  <si>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</si>
  <si>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</si>
  <si>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</si>
  <si>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</si>
  <si>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</si>
  <si>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</si>
  <si>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</si>
  <si>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</si>
  <si>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</si>
  <si>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</si>
  <si>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</si>
  <si>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</si>
  <si>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</si>
  <si>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</si>
  <si>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</si>
  <si>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</si>
  <si>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</si>
  <si>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</si>
  <si>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</si>
  <si>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</si>
  <si>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</si>
  <si>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</si>
  <si>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</si>
  <si>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</si>
  <si>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</si>
  <si>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</si>
  <si>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</si>
  <si>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</si>
  <si>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</si>
  <si>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</si>
  <si>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</si>
  <si>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</si>
  <si>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</si>
  <si>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</si>
  <si>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</si>
  <si>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</si>
  <si>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</si>
  <si>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</si>
  <si>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</si>
  <si>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</si>
  <si>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</si>
  <si>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</si>
  <si>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</si>
  <si>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</si>
  <si>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</si>
  <si>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</si>
  <si>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</si>
  <si>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</si>
  <si>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</si>
  <si>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</si>
  <si>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</si>
  <si>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</si>
  <si>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</si>
  <si>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</si>
  <si>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</si>
  <si>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</si>
  <si>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</si>
  <si>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</si>
  <si>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</si>
  <si>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</si>
  <si>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</si>
  <si>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</si>
  <si>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</si>
  <si>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</si>
  <si>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</si>
  <si>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</si>
  <si>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</si>
  <si>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</si>
  <si>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</si>
  <si>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</si>
  <si>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Instituto para las Personas con Discapacidad Salamanca
Estado Analítico del Ejercicio del Presupuesto de Egresos
Clasificación por Objeto del Gasto (Capítulo y Concepto)
Del 1 de Enero al 31 de Diciembre de 2022</t>
  </si>
  <si>
    <t>Instituto para las Personas con Discapacidad Salamanca
Estado Analítico del Ejercicio del Presupuesto de Egresos
Clasificación Económica (por Tipo de Gasto)
Del 1 de Enero al 31 de Diciembre de 2022</t>
  </si>
  <si>
    <t>31120-8203 INSADIS</t>
  </si>
  <si>
    <t>Instituto para las Personas con Discapacidad Salamanca
Estado Analítico del Ejercicio del Presupuesto de Egresos
Clasificación Administrativa
Del 1 de Enero al 31 de Diciembre de 2022</t>
  </si>
  <si>
    <t>Instituto para las Personas con Discapacidad Salamanca
Estado Analítico del Ejercicio del Presupuesto de Egresos
Clasificación Administrativa (Poderes)
Del 1 de Enero al 31 de Diciembre de 2022</t>
  </si>
  <si>
    <t>Instituto para las Personas con Discapacidad Salamanca
Estado Analítico del Ejercicio del Presupuesto de Egresos
Clasificación Administrativa (Sector Paraestatal)
Del 1 de Enero al 31 de Diciembre de 2022</t>
  </si>
  <si>
    <t>Instituto para las Personas con Discapacidad Salamanca
Estado Analítico del Ejercicio del Presupuesto de Egresos
Clasificación Funcional (Finalidad y Función)
Del 1 de Enero al 31 de Diciembre de 2022</t>
  </si>
  <si>
    <t>C.P.MICHELLE RUBI REYES RAMIREZ</t>
  </si>
  <si>
    <t>LIC.HECTOR MANUEL CASTAÑÓN VAZQUEZ</t>
  </si>
  <si>
    <t>ELABORA</t>
  </si>
  <si>
    <t>AUTORIZA</t>
  </si>
  <si>
    <t>COORDINADORA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</si>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</sst>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3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 vertical="center" wrapText="1"/>
    </xf>
    <xf numFmtId="0" fontId="3" fillId="0" borderId="7" xfId="0" applyFont="1" applyBorder="1" applyProtection="1"/>
    <xf numFmtId="4" fontId="7" fillId="0" borderId="12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36">
    <cellStyle name="=C:\WINNT\SYSTEM32\COMMAND.COM" xfId="16"/>
    <cellStyle name="Euro" xfId="1"/>
    <cellStyle name="Millares 2" xfId="2"/>
    <cellStyle name="Millares 2 2" xfId="3"/>
    <cellStyle name="Millares 2 2 2" xfId="27"/>
    <cellStyle name="Millares 2 2 3" xfId="18"/>
    <cellStyle name="Millares 2 3" xfId="4"/>
    <cellStyle name="Millares 2 3 2" xfId="28"/>
    <cellStyle name="Millares 2 3 3" xfId="19"/>
    <cellStyle name="Millares 2 4" xfId="35"/>
    <cellStyle name="Millares 2 5" xfId="26"/>
    <cellStyle name="Millares 2 6" xfId="17"/>
    <cellStyle name="Millares 3" xfId="5"/>
    <cellStyle name="Millares 3 2" xfId="29"/>
    <cellStyle name="Millares 3 3" xfId="20"/>
    <cellStyle name="Moneda 2" xfId="6"/>
    <cellStyle name="Moneda 2 2" xfId="30"/>
    <cellStyle name="Moneda 2 3" xfId="21"/>
    <cellStyle name="Normal" xfId="0" builtinId="0"/>
    <cellStyle name="Normal 2" xfId="7"/>
    <cellStyle name="Normal 2 2" xfId="8"/>
    <cellStyle name="Normal 2 3" xfId="31"/>
    <cellStyle name="Normal 2 4" xfId="22"/>
    <cellStyle name="Normal 3" xfId="9"/>
    <cellStyle name="Normal 3 2" xfId="3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4"/>
    <cellStyle name="Normal 6 2 3" xfId="24"/>
    <cellStyle name="Normal 6 3" xfId="33"/>
    <cellStyle name="Normal 6 4" xfId="23"/>
    <cellStyle name="Porcentual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opLeftCell="A49" workbookViewId="0">
      <selection activeCell="B86" sqref="B86:G8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4" t="s">
        <v>135</v>
      </c>
      <c r="B1" s="45"/>
      <c r="C1" s="45"/>
      <c r="D1" s="45"/>
      <c r="E1" s="45"/>
      <c r="F1" s="45"/>
      <c r="G1" s="45"/>
      <c r="H1" s="46"/>
    </row>
    <row r="2" spans="1:8" x14ac:dyDescent="0.2">
      <c r="A2" s="49" t="s">
        <v>57</v>
      </c>
      <c r="B2" s="50"/>
      <c r="C2" s="44" t="s">
        <v>63</v>
      </c>
      <c r="D2" s="45"/>
      <c r="E2" s="45"/>
      <c r="F2" s="45"/>
      <c r="G2" s="46"/>
      <c r="H2" s="47" t="s">
        <v>62</v>
      </c>
    </row>
    <row r="3" spans="1:8" ht="24.95" customHeight="1" x14ac:dyDescent="0.2">
      <c r="A3" s="51"/>
      <c r="B3" s="52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8"/>
    </row>
    <row r="4" spans="1:8" x14ac:dyDescent="0.2">
      <c r="A4" s="53"/>
      <c r="B4" s="54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9" t="s">
        <v>64</v>
      </c>
      <c r="B5" s="6"/>
      <c r="C5" s="34">
        <f>SUM(C6:C12)</f>
        <v>4770146.17</v>
      </c>
      <c r="D5" s="34">
        <f>SUM(D6:D12)</f>
        <v>0</v>
      </c>
      <c r="E5" s="34">
        <f>C5+D5</f>
        <v>4770146.17</v>
      </c>
      <c r="F5" s="34">
        <f>SUM(F6:F12)</f>
        <v>4226123.05</v>
      </c>
      <c r="G5" s="34">
        <f>SUM(G6:G12)</f>
        <v>4226123.05</v>
      </c>
      <c r="H5" s="34">
        <f>E5-F5</f>
        <v>544023.12000000011</v>
      </c>
    </row>
    <row r="6" spans="1:8" x14ac:dyDescent="0.2">
      <c r="A6" s="28">
        <v>1100</v>
      </c>
      <c r="B6" s="10" t="s">
        <v>73</v>
      </c>
      <c r="C6" s="12">
        <v>3290665.26</v>
      </c>
      <c r="D6" s="12">
        <v>-3500</v>
      </c>
      <c r="E6" s="12">
        <f t="shared" ref="E6:E69" si="0">C6+D6</f>
        <v>3287165.26</v>
      </c>
      <c r="F6" s="12">
        <v>3170675.6</v>
      </c>
      <c r="G6" s="12">
        <v>3170675.6</v>
      </c>
      <c r="H6" s="12">
        <f t="shared" ref="H6:H69" si="1">E6-F6</f>
        <v>116489.65999999968</v>
      </c>
    </row>
    <row r="7" spans="1:8" x14ac:dyDescent="0.2">
      <c r="A7" s="28">
        <v>1200</v>
      </c>
      <c r="B7" s="10" t="s">
        <v>74</v>
      </c>
      <c r="C7" s="12">
        <v>0</v>
      </c>
      <c r="D7" s="12">
        <v>0</v>
      </c>
      <c r="E7" s="12">
        <f t="shared" si="0"/>
        <v>0</v>
      </c>
      <c r="F7" s="12">
        <v>0</v>
      </c>
      <c r="G7" s="12">
        <v>0</v>
      </c>
      <c r="H7" s="12">
        <f t="shared" si="1"/>
        <v>0</v>
      </c>
    </row>
    <row r="8" spans="1:8" x14ac:dyDescent="0.2">
      <c r="A8" s="28">
        <v>1300</v>
      </c>
      <c r="B8" s="10" t="s">
        <v>75</v>
      </c>
      <c r="C8" s="12">
        <v>469350.11</v>
      </c>
      <c r="D8" s="12">
        <v>3500</v>
      </c>
      <c r="E8" s="12">
        <f t="shared" si="0"/>
        <v>472850.11</v>
      </c>
      <c r="F8" s="12">
        <v>459389.29</v>
      </c>
      <c r="G8" s="12">
        <v>459389.29</v>
      </c>
      <c r="H8" s="12">
        <f t="shared" si="1"/>
        <v>13460.820000000007</v>
      </c>
    </row>
    <row r="9" spans="1:8" x14ac:dyDescent="0.2">
      <c r="A9" s="28">
        <v>1400</v>
      </c>
      <c r="B9" s="10" t="s">
        <v>34</v>
      </c>
      <c r="C9" s="12">
        <v>263203.5</v>
      </c>
      <c r="D9" s="12">
        <v>0</v>
      </c>
      <c r="E9" s="12">
        <f t="shared" si="0"/>
        <v>263203.5</v>
      </c>
      <c r="F9" s="12">
        <v>0</v>
      </c>
      <c r="G9" s="12">
        <v>0</v>
      </c>
      <c r="H9" s="12">
        <f t="shared" si="1"/>
        <v>263203.5</v>
      </c>
    </row>
    <row r="10" spans="1:8" x14ac:dyDescent="0.2">
      <c r="A10" s="28">
        <v>1500</v>
      </c>
      <c r="B10" s="10" t="s">
        <v>76</v>
      </c>
      <c r="C10" s="12">
        <v>746927.3</v>
      </c>
      <c r="D10" s="12">
        <v>0</v>
      </c>
      <c r="E10" s="12">
        <f t="shared" si="0"/>
        <v>746927.3</v>
      </c>
      <c r="F10" s="12">
        <v>596058.16</v>
      </c>
      <c r="G10" s="12">
        <v>596058.16</v>
      </c>
      <c r="H10" s="12">
        <f t="shared" si="1"/>
        <v>150869.14000000001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77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65</v>
      </c>
      <c r="B13" s="6"/>
      <c r="C13" s="35">
        <f>SUM(C14:C22)</f>
        <v>382702.5</v>
      </c>
      <c r="D13" s="35">
        <f>SUM(D14:D22)</f>
        <v>0</v>
      </c>
      <c r="E13" s="35">
        <f t="shared" si="0"/>
        <v>382702.5</v>
      </c>
      <c r="F13" s="35">
        <f>SUM(F14:F22)</f>
        <v>309824.53999999998</v>
      </c>
      <c r="G13" s="35">
        <f>SUM(G14:G22)</f>
        <v>309824.53999999998</v>
      </c>
      <c r="H13" s="35">
        <f t="shared" si="1"/>
        <v>72877.960000000021</v>
      </c>
    </row>
    <row r="14" spans="1:8" x14ac:dyDescent="0.2">
      <c r="A14" s="28">
        <v>2100</v>
      </c>
      <c r="B14" s="10" t="s">
        <v>78</v>
      </c>
      <c r="C14" s="12">
        <v>101300</v>
      </c>
      <c r="D14" s="12">
        <v>0</v>
      </c>
      <c r="E14" s="12">
        <f t="shared" si="0"/>
        <v>101300</v>
      </c>
      <c r="F14" s="12">
        <v>75060.08</v>
      </c>
      <c r="G14" s="12">
        <v>75060.08</v>
      </c>
      <c r="H14" s="12">
        <f t="shared" si="1"/>
        <v>26239.919999999998</v>
      </c>
    </row>
    <row r="15" spans="1:8" x14ac:dyDescent="0.2">
      <c r="A15" s="28">
        <v>2200</v>
      </c>
      <c r="B15" s="10" t="s">
        <v>79</v>
      </c>
      <c r="C15" s="12">
        <v>4000</v>
      </c>
      <c r="D15" s="12">
        <v>0</v>
      </c>
      <c r="E15" s="12">
        <f t="shared" si="0"/>
        <v>4000</v>
      </c>
      <c r="F15" s="12">
        <v>3938.7</v>
      </c>
      <c r="G15" s="12">
        <v>3938.7</v>
      </c>
      <c r="H15" s="12">
        <f t="shared" si="1"/>
        <v>61.300000000000182</v>
      </c>
    </row>
    <row r="16" spans="1:8" x14ac:dyDescent="0.2">
      <c r="A16" s="28">
        <v>2300</v>
      </c>
      <c r="B16" s="10" t="s">
        <v>80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81</v>
      </c>
      <c r="C17" s="12">
        <v>48000</v>
      </c>
      <c r="D17" s="12">
        <v>0</v>
      </c>
      <c r="E17" s="12">
        <f t="shared" si="0"/>
        <v>48000</v>
      </c>
      <c r="F17" s="12">
        <v>32318.560000000001</v>
      </c>
      <c r="G17" s="12">
        <v>32318.560000000001</v>
      </c>
      <c r="H17" s="12">
        <f t="shared" si="1"/>
        <v>15681.439999999999</v>
      </c>
    </row>
    <row r="18" spans="1:8" x14ac:dyDescent="0.2">
      <c r="A18" s="28">
        <v>2500</v>
      </c>
      <c r="B18" s="10" t="s">
        <v>82</v>
      </c>
      <c r="C18" s="12">
        <v>32000</v>
      </c>
      <c r="D18" s="12">
        <v>0</v>
      </c>
      <c r="E18" s="12">
        <f t="shared" si="0"/>
        <v>32000</v>
      </c>
      <c r="F18" s="12">
        <v>21550.3</v>
      </c>
      <c r="G18" s="12">
        <v>21550.3</v>
      </c>
      <c r="H18" s="12">
        <f t="shared" si="1"/>
        <v>10449.700000000001</v>
      </c>
    </row>
    <row r="19" spans="1:8" x14ac:dyDescent="0.2">
      <c r="A19" s="28">
        <v>2600</v>
      </c>
      <c r="B19" s="10" t="s">
        <v>83</v>
      </c>
      <c r="C19" s="12">
        <v>100000</v>
      </c>
      <c r="D19" s="12">
        <v>0</v>
      </c>
      <c r="E19" s="12">
        <f t="shared" si="0"/>
        <v>100000</v>
      </c>
      <c r="F19" s="12">
        <v>99800.56</v>
      </c>
      <c r="G19" s="12">
        <v>99800.56</v>
      </c>
      <c r="H19" s="12">
        <f t="shared" si="1"/>
        <v>199.44000000000233</v>
      </c>
    </row>
    <row r="20" spans="1:8" x14ac:dyDescent="0.2">
      <c r="A20" s="28">
        <v>2700</v>
      </c>
      <c r="B20" s="10" t="s">
        <v>84</v>
      </c>
      <c r="C20" s="12">
        <v>47402.5</v>
      </c>
      <c r="D20" s="12">
        <v>0</v>
      </c>
      <c r="E20" s="12">
        <f t="shared" si="0"/>
        <v>47402.5</v>
      </c>
      <c r="F20" s="12">
        <v>43644.2</v>
      </c>
      <c r="G20" s="12">
        <v>43644.2</v>
      </c>
      <c r="H20" s="12">
        <f t="shared" si="1"/>
        <v>3758.3000000000029</v>
      </c>
    </row>
    <row r="21" spans="1:8" x14ac:dyDescent="0.2">
      <c r="A21" s="28">
        <v>2800</v>
      </c>
      <c r="B21" s="10" t="s">
        <v>85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86</v>
      </c>
      <c r="C22" s="12">
        <v>50000</v>
      </c>
      <c r="D22" s="12">
        <v>0</v>
      </c>
      <c r="E22" s="12">
        <f t="shared" si="0"/>
        <v>50000</v>
      </c>
      <c r="F22" s="12">
        <v>33512.14</v>
      </c>
      <c r="G22" s="12">
        <v>33512.14</v>
      </c>
      <c r="H22" s="12">
        <f t="shared" si="1"/>
        <v>16487.86</v>
      </c>
    </row>
    <row r="23" spans="1:8" x14ac:dyDescent="0.2">
      <c r="A23" s="29" t="s">
        <v>66</v>
      </c>
      <c r="B23" s="6"/>
      <c r="C23" s="35">
        <f>SUM(C24:C32)</f>
        <v>492962</v>
      </c>
      <c r="D23" s="35">
        <f>SUM(D24:D32)</f>
        <v>0</v>
      </c>
      <c r="E23" s="35">
        <f t="shared" si="0"/>
        <v>492962</v>
      </c>
      <c r="F23" s="35">
        <f>SUM(F24:F32)</f>
        <v>379154.99</v>
      </c>
      <c r="G23" s="35">
        <f>SUM(G24:G32)</f>
        <v>359722.99</v>
      </c>
      <c r="H23" s="35">
        <f t="shared" si="1"/>
        <v>113807.01000000001</v>
      </c>
    </row>
    <row r="24" spans="1:8" x14ac:dyDescent="0.2">
      <c r="A24" s="28">
        <v>3100</v>
      </c>
      <c r="B24" s="10" t="s">
        <v>87</v>
      </c>
      <c r="C24" s="12">
        <v>46500</v>
      </c>
      <c r="D24" s="12">
        <v>0</v>
      </c>
      <c r="E24" s="12">
        <f t="shared" si="0"/>
        <v>46500</v>
      </c>
      <c r="F24" s="12">
        <v>8750</v>
      </c>
      <c r="G24" s="12">
        <v>8750</v>
      </c>
      <c r="H24" s="12">
        <f t="shared" si="1"/>
        <v>37750</v>
      </c>
    </row>
    <row r="25" spans="1:8" x14ac:dyDescent="0.2">
      <c r="A25" s="28">
        <v>3200</v>
      </c>
      <c r="B25" s="10" t="s">
        <v>88</v>
      </c>
      <c r="C25" s="12">
        <v>0</v>
      </c>
      <c r="D25" s="12">
        <v>0</v>
      </c>
      <c r="E25" s="12">
        <f t="shared" si="0"/>
        <v>0</v>
      </c>
      <c r="F25" s="12">
        <v>0</v>
      </c>
      <c r="G25" s="12">
        <v>0</v>
      </c>
      <c r="H25" s="12">
        <f t="shared" si="1"/>
        <v>0</v>
      </c>
    </row>
    <row r="26" spans="1:8" x14ac:dyDescent="0.2">
      <c r="A26" s="28">
        <v>3300</v>
      </c>
      <c r="B26" s="10" t="s">
        <v>89</v>
      </c>
      <c r="C26" s="12">
        <v>66000</v>
      </c>
      <c r="D26" s="12">
        <v>-4500</v>
      </c>
      <c r="E26" s="12">
        <f t="shared" si="0"/>
        <v>61500</v>
      </c>
      <c r="F26" s="12">
        <v>37034.32</v>
      </c>
      <c r="G26" s="12">
        <v>37034.32</v>
      </c>
      <c r="H26" s="12">
        <f t="shared" si="1"/>
        <v>24465.68</v>
      </c>
    </row>
    <row r="27" spans="1:8" x14ac:dyDescent="0.2">
      <c r="A27" s="28">
        <v>3400</v>
      </c>
      <c r="B27" s="10" t="s">
        <v>90</v>
      </c>
      <c r="C27" s="12">
        <v>66000</v>
      </c>
      <c r="D27" s="12">
        <v>4000</v>
      </c>
      <c r="E27" s="12">
        <f t="shared" si="0"/>
        <v>70000</v>
      </c>
      <c r="F27" s="12">
        <v>54328.94</v>
      </c>
      <c r="G27" s="12">
        <v>54328.94</v>
      </c>
      <c r="H27" s="12">
        <f t="shared" si="1"/>
        <v>15671.059999999998</v>
      </c>
    </row>
    <row r="28" spans="1:8" x14ac:dyDescent="0.2">
      <c r="A28" s="28">
        <v>3500</v>
      </c>
      <c r="B28" s="10" t="s">
        <v>91</v>
      </c>
      <c r="C28" s="12">
        <v>88000</v>
      </c>
      <c r="D28" s="12">
        <v>500</v>
      </c>
      <c r="E28" s="12">
        <f t="shared" si="0"/>
        <v>88500</v>
      </c>
      <c r="F28" s="12">
        <v>64740.26</v>
      </c>
      <c r="G28" s="12">
        <v>64740.26</v>
      </c>
      <c r="H28" s="12">
        <f t="shared" si="1"/>
        <v>23759.739999999998</v>
      </c>
    </row>
    <row r="29" spans="1:8" x14ac:dyDescent="0.2">
      <c r="A29" s="28">
        <v>3600</v>
      </c>
      <c r="B29" s="10" t="s">
        <v>92</v>
      </c>
      <c r="C29" s="12">
        <v>0</v>
      </c>
      <c r="D29" s="12">
        <v>0</v>
      </c>
      <c r="E29" s="12">
        <f t="shared" si="0"/>
        <v>0</v>
      </c>
      <c r="F29" s="12">
        <v>0</v>
      </c>
      <c r="G29" s="12">
        <v>0</v>
      </c>
      <c r="H29" s="12">
        <f t="shared" si="1"/>
        <v>0</v>
      </c>
    </row>
    <row r="30" spans="1:8" x14ac:dyDescent="0.2">
      <c r="A30" s="28">
        <v>3700</v>
      </c>
      <c r="B30" s="10" t="s">
        <v>93</v>
      </c>
      <c r="C30" s="12">
        <v>9500</v>
      </c>
      <c r="D30" s="12">
        <v>0</v>
      </c>
      <c r="E30" s="12">
        <f t="shared" si="0"/>
        <v>9500</v>
      </c>
      <c r="F30" s="12">
        <v>645</v>
      </c>
      <c r="G30" s="12">
        <v>645</v>
      </c>
      <c r="H30" s="12">
        <f t="shared" si="1"/>
        <v>8855</v>
      </c>
    </row>
    <row r="31" spans="1:8" x14ac:dyDescent="0.2">
      <c r="A31" s="28">
        <v>3800</v>
      </c>
      <c r="B31" s="10" t="s">
        <v>94</v>
      </c>
      <c r="C31" s="12">
        <v>102200</v>
      </c>
      <c r="D31" s="12">
        <v>0</v>
      </c>
      <c r="E31" s="12">
        <f t="shared" si="0"/>
        <v>102200</v>
      </c>
      <c r="F31" s="12">
        <v>99254.47</v>
      </c>
      <c r="G31" s="12">
        <v>99254.47</v>
      </c>
      <c r="H31" s="12">
        <f t="shared" si="1"/>
        <v>2945.5299999999988</v>
      </c>
    </row>
    <row r="32" spans="1:8" x14ac:dyDescent="0.2">
      <c r="A32" s="28">
        <v>3900</v>
      </c>
      <c r="B32" s="10" t="s">
        <v>18</v>
      </c>
      <c r="C32" s="12">
        <v>114762</v>
      </c>
      <c r="D32" s="12">
        <v>0</v>
      </c>
      <c r="E32" s="12">
        <f t="shared" si="0"/>
        <v>114762</v>
      </c>
      <c r="F32" s="12">
        <v>114402</v>
      </c>
      <c r="G32" s="12">
        <v>94970</v>
      </c>
      <c r="H32" s="12">
        <f t="shared" si="1"/>
        <v>360</v>
      </c>
    </row>
    <row r="33" spans="1:8" x14ac:dyDescent="0.2">
      <c r="A33" s="29" t="s">
        <v>67</v>
      </c>
      <c r="B33" s="6"/>
      <c r="C33" s="35">
        <f>SUM(C34:C42)</f>
        <v>0</v>
      </c>
      <c r="D33" s="35">
        <f>SUM(D34:D42)</f>
        <v>0</v>
      </c>
      <c r="E33" s="35">
        <f t="shared" si="0"/>
        <v>0</v>
      </c>
      <c r="F33" s="35">
        <f>SUM(F34:F42)</f>
        <v>0</v>
      </c>
      <c r="G33" s="35">
        <f>SUM(G34:G42)</f>
        <v>0</v>
      </c>
      <c r="H33" s="35">
        <f t="shared" si="1"/>
        <v>0</v>
      </c>
    </row>
    <row r="34" spans="1:8" x14ac:dyDescent="0.2">
      <c r="A34" s="28">
        <v>4100</v>
      </c>
      <c r="B34" s="10" t="s">
        <v>95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96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97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98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99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100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101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68</v>
      </c>
      <c r="B43" s="6"/>
      <c r="C43" s="35">
        <f>SUM(C44:C52)</f>
        <v>0</v>
      </c>
      <c r="D43" s="35">
        <f>SUM(D44:D52)</f>
        <v>0</v>
      </c>
      <c r="E43" s="35">
        <f t="shared" si="0"/>
        <v>0</v>
      </c>
      <c r="F43" s="35">
        <f>SUM(F44:F52)</f>
        <v>0</v>
      </c>
      <c r="G43" s="35">
        <f>SUM(G44:G52)</f>
        <v>0</v>
      </c>
      <c r="H43" s="35">
        <f t="shared" si="1"/>
        <v>0</v>
      </c>
    </row>
    <row r="44" spans="1:8" x14ac:dyDescent="0.2">
      <c r="A44" s="28">
        <v>5100</v>
      </c>
      <c r="B44" s="10" t="s">
        <v>102</v>
      </c>
      <c r="C44" s="12">
        <v>0</v>
      </c>
      <c r="D44" s="12">
        <v>0</v>
      </c>
      <c r="E44" s="12">
        <f t="shared" si="0"/>
        <v>0</v>
      </c>
      <c r="F44" s="12">
        <v>0</v>
      </c>
      <c r="G44" s="12">
        <v>0</v>
      </c>
      <c r="H44" s="12">
        <f t="shared" si="1"/>
        <v>0</v>
      </c>
    </row>
    <row r="45" spans="1:8" x14ac:dyDescent="0.2">
      <c r="A45" s="28">
        <v>5200</v>
      </c>
      <c r="B45" s="10" t="s">
        <v>103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104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105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106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107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108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109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110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69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111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112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113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70</v>
      </c>
      <c r="B57" s="6"/>
      <c r="C57" s="35">
        <f>SUM(C58:C64)</f>
        <v>0</v>
      </c>
      <c r="D57" s="35">
        <f>SUM(D58:D64)</f>
        <v>284713.90000000002</v>
      </c>
      <c r="E57" s="35">
        <f t="shared" si="0"/>
        <v>284713.90000000002</v>
      </c>
      <c r="F57" s="35">
        <f>SUM(F58:F64)</f>
        <v>0</v>
      </c>
      <c r="G57" s="35">
        <f>SUM(G58:G64)</f>
        <v>0</v>
      </c>
      <c r="H57" s="35">
        <f t="shared" si="1"/>
        <v>284713.90000000002</v>
      </c>
    </row>
    <row r="58" spans="1:8" x14ac:dyDescent="0.2">
      <c r="A58" s="28">
        <v>7100</v>
      </c>
      <c r="B58" s="10" t="s">
        <v>114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115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116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117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118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119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120</v>
      </c>
      <c r="C64" s="12">
        <v>0</v>
      </c>
      <c r="D64" s="12">
        <v>284713.90000000002</v>
      </c>
      <c r="E64" s="12">
        <f t="shared" si="0"/>
        <v>284713.90000000002</v>
      </c>
      <c r="F64" s="12">
        <v>0</v>
      </c>
      <c r="G64" s="12">
        <v>0</v>
      </c>
      <c r="H64" s="12">
        <f t="shared" si="1"/>
        <v>284713.90000000002</v>
      </c>
    </row>
    <row r="65" spans="1:8" x14ac:dyDescent="0.2">
      <c r="A65" s="29" t="s">
        <v>71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72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121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122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123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124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125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126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127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56</v>
      </c>
      <c r="C77" s="37">
        <f t="shared" ref="C77:H77" si="4">SUM(C5+C13+C23+C33+C43+C53+C57+C65+C69)</f>
        <v>5645810.6699999999</v>
      </c>
      <c r="D77" s="37">
        <f t="shared" si="4"/>
        <v>284713.90000000002</v>
      </c>
      <c r="E77" s="37">
        <f t="shared" si="4"/>
        <v>5930524.5700000003</v>
      </c>
      <c r="F77" s="37">
        <f t="shared" si="4"/>
        <v>4915102.58</v>
      </c>
      <c r="G77" s="37">
        <f t="shared" si="4"/>
        <v>4895670.58</v>
      </c>
      <c r="H77" s="37">
        <f t="shared" si="4"/>
        <v>1015421.9900000001</v>
      </c>
    </row>
    <row r="79" spans="1:8" x14ac:dyDescent="0.2">
      <c r="A79" s="1" t="s">
        <v>131</v>
      </c>
    </row>
    <row r="86" spans="2:7" x14ac:dyDescent="0.2">
      <c r="B86" s="42" t="s">
        <v>142</v>
      </c>
      <c r="C86" s="43"/>
      <c r="D86" s="43"/>
      <c r="E86" s="41"/>
      <c r="F86" s="43" t="s">
        <v>143</v>
      </c>
      <c r="G86" s="43"/>
    </row>
    <row r="87" spans="2:7" x14ac:dyDescent="0.2">
      <c r="B87" s="42" t="s">
        <v>144</v>
      </c>
      <c r="C87" s="43"/>
      <c r="D87" s="43"/>
      <c r="E87" s="41"/>
      <c r="F87" s="43" t="s">
        <v>145</v>
      </c>
      <c r="G87" s="43"/>
    </row>
  </sheetData>
  <sheetProtection formatCells="0" formatColumns="0" formatRows="0" autoFilter="0"/>
  <mergeCells count="8">
    <mergeCell ref="C87:D87"/>
    <mergeCell ref="F87:G87"/>
    <mergeCell ref="A1:H1"/>
    <mergeCell ref="C2:G2"/>
    <mergeCell ref="H2:H3"/>
    <mergeCell ref="A2:B4"/>
    <mergeCell ref="C86:D86"/>
    <mergeCell ref="F86:G8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zoomScaleNormal="100" workbookViewId="0">
      <selection activeCell="B22" sqref="B22:G23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4" t="s">
        <v>136</v>
      </c>
      <c r="B1" s="45"/>
      <c r="C1" s="45"/>
      <c r="D1" s="45"/>
      <c r="E1" s="45"/>
      <c r="F1" s="45"/>
      <c r="G1" s="45"/>
      <c r="H1" s="46"/>
    </row>
    <row r="2" spans="1:8" x14ac:dyDescent="0.2">
      <c r="A2" s="49" t="s">
        <v>57</v>
      </c>
      <c r="B2" s="50"/>
      <c r="C2" s="44" t="s">
        <v>63</v>
      </c>
      <c r="D2" s="45"/>
      <c r="E2" s="45"/>
      <c r="F2" s="45"/>
      <c r="G2" s="46"/>
      <c r="H2" s="47" t="s">
        <v>62</v>
      </c>
    </row>
    <row r="3" spans="1:8" ht="24.95" customHeight="1" x14ac:dyDescent="0.2">
      <c r="A3" s="51"/>
      <c r="B3" s="52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8"/>
    </row>
    <row r="4" spans="1:8" x14ac:dyDescent="0.2">
      <c r="A4" s="53"/>
      <c r="B4" s="54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5"/>
      <c r="B5" s="13" t="s">
        <v>0</v>
      </c>
      <c r="C5" s="38">
        <v>5645810.6699999999</v>
      </c>
      <c r="D5" s="38">
        <v>284713.90000000002</v>
      </c>
      <c r="E5" s="38">
        <f>C5+D5</f>
        <v>5930524.5700000003</v>
      </c>
      <c r="F5" s="38">
        <v>4915102.58</v>
      </c>
      <c r="G5" s="38">
        <v>4895670.58</v>
      </c>
      <c r="H5" s="38">
        <f>E5-F5</f>
        <v>1015421.9900000002</v>
      </c>
    </row>
    <row r="6" spans="1:8" x14ac:dyDescent="0.2">
      <c r="A6" s="5"/>
      <c r="B6" s="13" t="s">
        <v>1</v>
      </c>
      <c r="C6" s="38">
        <v>0</v>
      </c>
      <c r="D6" s="38">
        <v>0</v>
      </c>
      <c r="E6" s="38">
        <f>C6+D6</f>
        <v>0</v>
      </c>
      <c r="F6" s="38">
        <v>0</v>
      </c>
      <c r="G6" s="38">
        <v>0</v>
      </c>
      <c r="H6" s="38">
        <f>E6-F6</f>
        <v>0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56</v>
      </c>
      <c r="C10" s="37">
        <f t="shared" ref="C10:H10" si="0">SUM(C5+C6+C7+C8+C9)</f>
        <v>5645810.6699999999</v>
      </c>
      <c r="D10" s="37">
        <f t="shared" si="0"/>
        <v>284713.90000000002</v>
      </c>
      <c r="E10" s="37">
        <f t="shared" si="0"/>
        <v>5930524.5700000003</v>
      </c>
      <c r="F10" s="37">
        <f t="shared" si="0"/>
        <v>4915102.58</v>
      </c>
      <c r="G10" s="37">
        <f t="shared" si="0"/>
        <v>4895670.58</v>
      </c>
      <c r="H10" s="37">
        <f t="shared" si="0"/>
        <v>1015421.9900000002</v>
      </c>
    </row>
    <row r="12" spans="1:8" x14ac:dyDescent="0.2">
      <c r="A12" s="1" t="s">
        <v>131</v>
      </c>
    </row>
    <row r="22" spans="2:7" x14ac:dyDescent="0.2">
      <c r="B22" s="42" t="s">
        <v>142</v>
      </c>
      <c r="C22" s="43"/>
      <c r="D22" s="43"/>
      <c r="E22" s="41"/>
      <c r="F22" s="43" t="s">
        <v>143</v>
      </c>
      <c r="G22" s="43"/>
    </row>
    <row r="23" spans="2:7" x14ac:dyDescent="0.2">
      <c r="B23" s="42" t="s">
        <v>144</v>
      </c>
      <c r="C23" s="43"/>
      <c r="D23" s="43"/>
      <c r="E23" s="41"/>
      <c r="F23" s="43" t="s">
        <v>145</v>
      </c>
      <c r="G23" s="43"/>
    </row>
  </sheetData>
  <sheetProtection formatCells="0" formatColumns="0" formatRows="0" autoFilter="0"/>
  <mergeCells count="8">
    <mergeCell ref="C23:D23"/>
    <mergeCell ref="F23:G23"/>
    <mergeCell ref="A1:H1"/>
    <mergeCell ref="C2:G2"/>
    <mergeCell ref="H2:H3"/>
    <mergeCell ref="A2:B4"/>
    <mergeCell ref="C22:D22"/>
    <mergeCell ref="F22:G2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opLeftCell="A13" workbookViewId="0">
      <selection activeCell="B49" sqref="B49:G50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4" t="s">
        <v>138</v>
      </c>
      <c r="B1" s="45"/>
      <c r="C1" s="45"/>
      <c r="D1" s="45"/>
      <c r="E1" s="45"/>
      <c r="F1" s="45"/>
      <c r="G1" s="45"/>
      <c r="H1" s="46"/>
    </row>
    <row r="2" spans="1:8" x14ac:dyDescent="0.2">
      <c r="A2" s="49" t="s">
        <v>57</v>
      </c>
      <c r="B2" s="50"/>
      <c r="C2" s="44" t="s">
        <v>63</v>
      </c>
      <c r="D2" s="45"/>
      <c r="E2" s="45"/>
      <c r="F2" s="45"/>
      <c r="G2" s="46"/>
      <c r="H2" s="47" t="s">
        <v>62</v>
      </c>
    </row>
    <row r="3" spans="1:8" ht="24.95" customHeight="1" x14ac:dyDescent="0.2">
      <c r="A3" s="51"/>
      <c r="B3" s="52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8"/>
    </row>
    <row r="4" spans="1:8" x14ac:dyDescent="0.2">
      <c r="A4" s="53"/>
      <c r="B4" s="54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137</v>
      </c>
      <c r="C6" s="12">
        <v>5645810.6699999999</v>
      </c>
      <c r="D6" s="12">
        <v>284713.90000000002</v>
      </c>
      <c r="E6" s="12">
        <f>C6+D6</f>
        <v>5930524.5700000003</v>
      </c>
      <c r="F6" s="12">
        <v>4915102.58</v>
      </c>
      <c r="G6" s="12">
        <v>4895670.58</v>
      </c>
      <c r="H6" s="12">
        <f>E6-F6</f>
        <v>1015421.9900000002</v>
      </c>
    </row>
    <row r="7" spans="1:8" x14ac:dyDescent="0.2">
      <c r="A7" s="4"/>
      <c r="B7" s="15" t="s">
        <v>51</v>
      </c>
      <c r="C7" s="12">
        <v>0</v>
      </c>
      <c r="D7" s="12">
        <v>0</v>
      </c>
      <c r="E7" s="12">
        <f t="shared" ref="E7:E12" si="0">C7+D7</f>
        <v>0</v>
      </c>
      <c r="F7" s="12">
        <v>0</v>
      </c>
      <c r="G7" s="12">
        <v>0</v>
      </c>
      <c r="H7" s="12">
        <f t="shared" ref="H7:H12" si="1">E7-F7</f>
        <v>0</v>
      </c>
    </row>
    <row r="8" spans="1:8" x14ac:dyDescent="0.2">
      <c r="A8" s="4"/>
      <c r="B8" s="15" t="s">
        <v>52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 x14ac:dyDescent="0.2">
      <c r="A9" s="4"/>
      <c r="B9" s="15" t="s">
        <v>53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/>
      <c r="B10" s="15" t="s">
        <v>133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54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56</v>
      </c>
      <c r="C14" s="40">
        <f t="shared" ref="C14:H14" si="2">SUM(C6:C13)</f>
        <v>5645810.6699999999</v>
      </c>
      <c r="D14" s="40">
        <f t="shared" si="2"/>
        <v>284713.90000000002</v>
      </c>
      <c r="E14" s="40">
        <f t="shared" si="2"/>
        <v>5930524.5700000003</v>
      </c>
      <c r="F14" s="40">
        <f t="shared" si="2"/>
        <v>4915102.58</v>
      </c>
      <c r="G14" s="40">
        <f t="shared" si="2"/>
        <v>4895670.58</v>
      </c>
      <c r="H14" s="40">
        <f t="shared" si="2"/>
        <v>1015421.9900000002</v>
      </c>
    </row>
    <row r="17" spans="1:8" ht="45" customHeight="1" x14ac:dyDescent="0.2">
      <c r="A17" s="44" t="s">
        <v>139</v>
      </c>
      <c r="B17" s="45"/>
      <c r="C17" s="45"/>
      <c r="D17" s="45"/>
      <c r="E17" s="45"/>
      <c r="F17" s="45"/>
      <c r="G17" s="45"/>
      <c r="H17" s="46"/>
    </row>
    <row r="18" spans="1:8" x14ac:dyDescent="0.2">
      <c r="A18" s="49" t="s">
        <v>57</v>
      </c>
      <c r="B18" s="50"/>
      <c r="C18" s="44" t="s">
        <v>63</v>
      </c>
      <c r="D18" s="45"/>
      <c r="E18" s="45"/>
      <c r="F18" s="45"/>
      <c r="G18" s="46"/>
      <c r="H18" s="47" t="s">
        <v>62</v>
      </c>
    </row>
    <row r="19" spans="1:8" ht="22.5" x14ac:dyDescent="0.2">
      <c r="A19" s="51"/>
      <c r="B19" s="52"/>
      <c r="C19" s="8" t="s">
        <v>58</v>
      </c>
      <c r="D19" s="8" t="s">
        <v>128</v>
      </c>
      <c r="E19" s="8" t="s">
        <v>59</v>
      </c>
      <c r="F19" s="8" t="s">
        <v>60</v>
      </c>
      <c r="G19" s="8" t="s">
        <v>61</v>
      </c>
      <c r="H19" s="48"/>
    </row>
    <row r="20" spans="1:8" x14ac:dyDescent="0.2">
      <c r="A20" s="53"/>
      <c r="B20" s="54"/>
      <c r="C20" s="9">
        <v>1</v>
      </c>
      <c r="D20" s="9">
        <v>2</v>
      </c>
      <c r="E20" s="9" t="s">
        <v>129</v>
      </c>
      <c r="F20" s="9">
        <v>4</v>
      </c>
      <c r="G20" s="9">
        <v>5</v>
      </c>
      <c r="H20" s="9" t="s">
        <v>130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132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56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4" t="s">
        <v>140</v>
      </c>
      <c r="B28" s="45"/>
      <c r="C28" s="45"/>
      <c r="D28" s="45"/>
      <c r="E28" s="45"/>
      <c r="F28" s="45"/>
      <c r="G28" s="45"/>
      <c r="H28" s="46"/>
    </row>
    <row r="29" spans="1:8" x14ac:dyDescent="0.2">
      <c r="A29" s="49" t="s">
        <v>57</v>
      </c>
      <c r="B29" s="50"/>
      <c r="C29" s="44" t="s">
        <v>63</v>
      </c>
      <c r="D29" s="45"/>
      <c r="E29" s="45"/>
      <c r="F29" s="45"/>
      <c r="G29" s="46"/>
      <c r="H29" s="47" t="s">
        <v>62</v>
      </c>
    </row>
    <row r="30" spans="1:8" ht="22.5" x14ac:dyDescent="0.2">
      <c r="A30" s="51"/>
      <c r="B30" s="52"/>
      <c r="C30" s="8" t="s">
        <v>58</v>
      </c>
      <c r="D30" s="8" t="s">
        <v>128</v>
      </c>
      <c r="E30" s="8" t="s">
        <v>59</v>
      </c>
      <c r="F30" s="8" t="s">
        <v>60</v>
      </c>
      <c r="G30" s="8" t="s">
        <v>61</v>
      </c>
      <c r="H30" s="48"/>
    </row>
    <row r="31" spans="1:8" x14ac:dyDescent="0.2">
      <c r="A31" s="53"/>
      <c r="B31" s="54"/>
      <c r="C31" s="9">
        <v>1</v>
      </c>
      <c r="D31" s="9">
        <v>2</v>
      </c>
      <c r="E31" s="9" t="s">
        <v>129</v>
      </c>
      <c r="F31" s="9">
        <v>4</v>
      </c>
      <c r="G31" s="9">
        <v>5</v>
      </c>
      <c r="H31" s="9" t="s">
        <v>130</v>
      </c>
    </row>
    <row r="32" spans="1:8" x14ac:dyDescent="0.2">
      <c r="A32" s="4"/>
      <c r="B32" s="19" t="s">
        <v>12</v>
      </c>
      <c r="C32" s="12">
        <v>5645810.6699999999</v>
      </c>
      <c r="D32" s="12">
        <v>284713.90000000002</v>
      </c>
      <c r="E32" s="12">
        <f t="shared" ref="E32:E38" si="6">C32+D32</f>
        <v>5930524.5700000003</v>
      </c>
      <c r="F32" s="12">
        <v>4915102.58</v>
      </c>
      <c r="G32" s="12">
        <v>4895670.58</v>
      </c>
      <c r="H32" s="12">
        <f t="shared" ref="H32:H38" si="7">E32-F32</f>
        <v>1015421.9900000002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56</v>
      </c>
      <c r="C39" s="40">
        <f t="shared" ref="C39:H39" si="8">SUM(C32:C38)</f>
        <v>5645810.6699999999</v>
      </c>
      <c r="D39" s="40">
        <f t="shared" si="8"/>
        <v>284713.90000000002</v>
      </c>
      <c r="E39" s="40">
        <f t="shared" si="8"/>
        <v>5930524.5700000003</v>
      </c>
      <c r="F39" s="40">
        <f t="shared" si="8"/>
        <v>4915102.58</v>
      </c>
      <c r="G39" s="40">
        <f t="shared" si="8"/>
        <v>4895670.58</v>
      </c>
      <c r="H39" s="40">
        <f t="shared" si="8"/>
        <v>1015421.9900000002</v>
      </c>
    </row>
    <row r="41" spans="1:8" x14ac:dyDescent="0.2">
      <c r="A41" s="1" t="s">
        <v>131</v>
      </c>
    </row>
    <row r="49" spans="2:7" x14ac:dyDescent="0.2">
      <c r="B49" s="42" t="s">
        <v>142</v>
      </c>
      <c r="C49" s="43"/>
      <c r="D49" s="43"/>
      <c r="E49" s="41"/>
      <c r="F49" s="43" t="s">
        <v>143</v>
      </c>
      <c r="G49" s="43"/>
    </row>
    <row r="50" spans="2:7" x14ac:dyDescent="0.2">
      <c r="B50" s="42" t="s">
        <v>144</v>
      </c>
      <c r="C50" s="43"/>
      <c r="D50" s="43"/>
      <c r="E50" s="41"/>
      <c r="F50" s="43" t="s">
        <v>145</v>
      </c>
      <c r="G50" s="43"/>
    </row>
  </sheetData>
  <sheetProtection formatCells="0" formatColumns="0" formatRows="0" insertRows="0" deleteRows="0" autoFilter="0"/>
  <mergeCells count="16">
    <mergeCell ref="C49:D49"/>
    <mergeCell ref="F49:G49"/>
    <mergeCell ref="C50:D50"/>
    <mergeCell ref="F50:G50"/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workbookViewId="0">
      <selection activeCell="B48" sqref="B48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4" t="s">
        <v>141</v>
      </c>
      <c r="B1" s="45"/>
      <c r="C1" s="45"/>
      <c r="D1" s="45"/>
      <c r="E1" s="45"/>
      <c r="F1" s="45"/>
      <c r="G1" s="45"/>
      <c r="H1" s="46"/>
    </row>
    <row r="2" spans="1:8" x14ac:dyDescent="0.2">
      <c r="A2" s="49" t="s">
        <v>57</v>
      </c>
      <c r="B2" s="50"/>
      <c r="C2" s="44" t="s">
        <v>63</v>
      </c>
      <c r="D2" s="45"/>
      <c r="E2" s="45"/>
      <c r="F2" s="45"/>
      <c r="G2" s="46"/>
      <c r="H2" s="47" t="s">
        <v>62</v>
      </c>
    </row>
    <row r="3" spans="1:8" ht="24.95" customHeight="1" x14ac:dyDescent="0.2">
      <c r="A3" s="51"/>
      <c r="B3" s="52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8"/>
    </row>
    <row r="4" spans="1:8" x14ac:dyDescent="0.2">
      <c r="A4" s="53"/>
      <c r="B4" s="54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4" t="s">
        <v>15</v>
      </c>
      <c r="B5" s="23"/>
      <c r="C5" s="35">
        <f t="shared" ref="C5:H5" si="0">SUM(C6:C13)</f>
        <v>0</v>
      </c>
      <c r="D5" s="35">
        <f t="shared" si="0"/>
        <v>0</v>
      </c>
      <c r="E5" s="35">
        <f t="shared" si="0"/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134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5645810.6699999999</v>
      </c>
      <c r="D14" s="35">
        <f t="shared" si="3"/>
        <v>284713.90000000002</v>
      </c>
      <c r="E14" s="35">
        <f t="shared" si="3"/>
        <v>5930524.5700000003</v>
      </c>
      <c r="F14" s="35">
        <f t="shared" si="3"/>
        <v>4915102.58</v>
      </c>
      <c r="G14" s="35">
        <f t="shared" si="3"/>
        <v>4895670.58</v>
      </c>
      <c r="H14" s="35">
        <f t="shared" si="3"/>
        <v>1015421.9900000002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5645810.6699999999</v>
      </c>
      <c r="D20" s="12">
        <v>284713.90000000002</v>
      </c>
      <c r="E20" s="12">
        <f t="shared" si="5"/>
        <v>5930524.5700000003</v>
      </c>
      <c r="F20" s="12">
        <v>4915102.58</v>
      </c>
      <c r="G20" s="12">
        <v>4895670.58</v>
      </c>
      <c r="H20" s="12">
        <f t="shared" si="4"/>
        <v>1015421.9900000002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56</v>
      </c>
      <c r="C37" s="40">
        <f t="shared" ref="C37:H37" si="12">SUM(C32+C22+C14+C5)</f>
        <v>5645810.6699999999</v>
      </c>
      <c r="D37" s="40">
        <f t="shared" si="12"/>
        <v>284713.90000000002</v>
      </c>
      <c r="E37" s="40">
        <f t="shared" si="12"/>
        <v>5930524.5700000003</v>
      </c>
      <c r="F37" s="40">
        <f t="shared" si="12"/>
        <v>4915102.58</v>
      </c>
      <c r="G37" s="40">
        <f t="shared" si="12"/>
        <v>4895670.58</v>
      </c>
      <c r="H37" s="40">
        <f t="shared" si="12"/>
        <v>1015421.9900000002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131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  <row r="47" spans="1:8" x14ac:dyDescent="0.2">
      <c r="B47" s="42" t="s">
        <v>142</v>
      </c>
      <c r="C47" s="43"/>
      <c r="D47" s="43"/>
      <c r="E47" s="41"/>
      <c r="F47" s="43" t="s">
        <v>143</v>
      </c>
      <c r="G47" s="43"/>
    </row>
    <row r="48" spans="1:8" x14ac:dyDescent="0.2">
      <c r="B48" s="42" t="s">
        <v>146</v>
      </c>
      <c r="C48" s="43"/>
      <c r="D48" s="43"/>
      <c r="E48" s="41"/>
      <c r="F48" s="43" t="s">
        <v>147</v>
      </c>
      <c r="G48" s="43"/>
    </row>
    <row r="49" spans="2:7" x14ac:dyDescent="0.2">
      <c r="B49" s="42" t="s">
        <v>144</v>
      </c>
      <c r="C49" s="43"/>
      <c r="D49" s="43"/>
      <c r="E49" s="41"/>
      <c r="F49" s="43" t="s">
        <v>145</v>
      </c>
      <c r="G49" s="43"/>
    </row>
  </sheetData>
  <sheetProtection formatCells="0" formatColumns="0" formatRows="0" autoFilter="0"/>
  <mergeCells count="10">
    <mergeCell ref="C49:D49"/>
    <mergeCell ref="F49:G49"/>
    <mergeCell ref="C48:D48"/>
    <mergeCell ref="F47:G47"/>
    <mergeCell ref="F48:G48"/>
    <mergeCell ref="A1:H1"/>
    <mergeCell ref="A2:B4"/>
    <mergeCell ref="C2:G2"/>
    <mergeCell ref="H2:H3"/>
    <mergeCell ref="C47:D4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2018-07-14T22:21:14Z</cp:lastPrinted>
  <dcterms:created xsi:type="dcterms:W3CDTF">2014-02-10T03:37:14Z</dcterms:created>
  <dcterms:modified xsi:type="dcterms:W3CDTF">2023-01-26T17:52:06Z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