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2DO TRIMESTRE\ARCH EXCEL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61" i="62"/>
  <c r="C48" i="62" s="1"/>
  <c r="C113" i="62" s="1"/>
  <c r="C43" i="62"/>
  <c r="C98" i="60"/>
  <c r="C5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<sst xmlns="http://schemas.openxmlformats.org/spreadsheetml/2006/main" count="986" uniqueCount="671">
  <si>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</si>
  <si>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</si>
  <si>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</si>
  <si>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</si>
  <si>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</si>
  <si>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</si>
  <si>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</si>
  <si>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</si>
  <si>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</si>
  <si>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</si>
  <si>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</si>
  <si>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</si>
  <si>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</si>
  <si>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</si>
  <si>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</si>
  <si>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</si>
  <si>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</si>
  <si>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</si>
  <si>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</si>
  <si>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</si>
  <si>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</si>
  <si>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</si>
  <si>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</si>
  <si>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</si>
  <si>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</si>
  <si>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</si>
  <si>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</si>
  <si>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</si>
  <si>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</si>
  <si>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</si>
  <si>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</si>
  <si>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</si>
  <si>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</si>
  <si>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</si>
  <si>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</si>
  <si>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</si>
  <si>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</si>
  <si>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</si>
  <si>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</si>
  <si>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</si>
  <si>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</si>
  <si>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</si>
  <si>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</si>
  <si>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</si>
  <si>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</si>
  <si>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</si>
  <si>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</si>
  <si>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</si>
  <si>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</si>
  <si>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</si>
  <si>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</si>
  <si>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</si>
  <si>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</si>
  <si>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</si>
  <si>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</si>
  <si>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</si>
  <si>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</si>
  <si>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</si>
  <si>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</si>
  <si>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</si>
  <si>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</si>
  <si>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</si>
  <si>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</si>
  <si>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</si>
  <si>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</si>
  <si>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</si>
  <si>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</si>
  <si>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</si>
  <si>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</si>
  <si>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</si>
  <si>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</si>
  <si>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</si>
  <si>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</si>
  <si>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</si>
  <si>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</si>
  <si>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</si>
  <si>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</si>
  <si>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</si>
  <si>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</si>
  <si>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</si>
  <si>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</si>
  <si>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</si>
  <si>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</si>
  <si>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</si>
  <si>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</si>
  <si>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</si>
  <si>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</si>
  <si>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</si>
  <si>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</si>
  <si>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</si>
  <si>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</si>
  <si>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</si>
  <si>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</si>
  <si>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</si>
  <si>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</si>
  <si>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</si>
  <si>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</si>
  <si>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</si>
  <si>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</si>
  <si>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</si>
  <si>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</si>
  <si>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</si>
  <si>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</si>
  <si>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</si>
  <si>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</si>
  <si>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</si>
  <si>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</si>
  <si>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</si>
  <si>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</si>
  <si>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</si>
  <si>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</si>
  <si>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</si>
  <si>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</si>
  <si>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</si>
  <si>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</si>
  <si>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</si>
  <si>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</si>
  <si>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</si>
  <si>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</si>
  <si>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</si>
  <si>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</si>
  <si>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</si>
  <si>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</si>
  <si>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</si>
  <si>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</si>
  <si>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</si>
  <si>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</si>
  <si>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</si>
  <si>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</si>
  <si>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</si>
  <si>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</si>
  <si>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</si>
  <si>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</si>
  <si>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</si>
  <si>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</si>
  <si>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</si>
  <si>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</si>
  <si>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</si>
  <si>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</si>
  <si>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</si>
  <si>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</si>
  <si>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</si>
  <si>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</si>
  <si>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</si>
  <si>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</si>
  <si>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</si>
  <si>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</si>
  <si>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</si>
  <si>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</si>
  <si>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</si>
  <si>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</si>
  <si>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</si>
  <si>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</si>
  <si>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</si>
  <si>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</si>
  <si>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</si>
  <si>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</si>
  <si>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</si>
  <si>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</si>
  <si>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</si>
  <si>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</si>
  <si>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</si>
  <si>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</si>
  <si>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</si>
  <si>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</si>
  <si>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</si>
  <si>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</si>
  <si>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</si>
  <si>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</si>
  <si>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</si>
  <si>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</si>
  <si>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</si>
  <si>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</si>
  <si>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</si>
  <si>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</si>
  <si>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</si>
  <si>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</si>
  <si>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</si>
  <si>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</si>
  <si>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</si>
  <si>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</si>
  <si>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</si>
  <si>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</si>
  <si>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</si>
  <si>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</si>
  <si>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</si>
  <si>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</si>
  <si>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</si>
  <si>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</si>
  <si>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</si>
  <si>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</si>
  <si>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</si>
  <si>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</si>
  <si>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</si>
  <si>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</si>
  <si>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</si>
  <si>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</si>
  <si>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</si>
  <si>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</si>
  <si>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</si>
  <si>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</si>
  <si>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</si>
  <si>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</si>
  <si>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</si>
  <si>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</si>
  <si>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</si>
  <si>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</si>
  <si>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</si>
  <si>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</si>
  <si>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</si>
  <si>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</si>
  <si>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</si>
  <si>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</si>
  <si>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</si>
  <si>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</si>
  <si>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</si>
  <si>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</si>
  <si>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</si>
  <si>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</si>
  <si>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</si>
  <si>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</si>
  <si>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</si>
  <si>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</si>
  <si>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</si>
  <si>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</si>
  <si>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</si>
  <si>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</si>
  <si>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</si>
  <si>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</si>
  <si>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</si>
  <si>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</si>
  <si>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</si>
  <si>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</si>
  <si>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</si>
  <si>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</si>
  <si>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</si>
  <si>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</si>
  <si>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</si>
  <si>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</si>
  <si>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</si>
  <si>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</si>
  <si>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</si>
  <si>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</si>
  <si>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</si>
  <si>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</si>
  <si>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</si>
  <si>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</si>
  <si>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</si>
  <si>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</si>
  <si>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</si>
  <si>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</si>
  <si>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</si>
  <si>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</si>
  <si>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</si>
  <si>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</si>
  <si>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</si>
  <si>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</si>
  <si>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</si>
  <si>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</si>
  <si>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</si>
  <si>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</si>
  <si>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</si>
  <si>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</si>
  <si>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</si>
  <si>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</si>
  <si>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</si>
  <si>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</si>
  <si>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</si>
  <si>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</si>
  <si>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</si>
  <si>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</si>
  <si>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</si>
  <si>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</si>
  <si>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</si>
  <si>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</si>
  <si>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</si>
  <si>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</si>
  <si>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</si>
  <si>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</si>
  <si>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</si>
  <si>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</si>
  <si>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</si>
  <si>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</si>
  <si>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</si>
  <si>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</si>
  <si>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</si>
  <si>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</si>
  <si>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</si>
  <si>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</si>
  <si>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</si>
  <si>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</si>
  <si>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</si>
  <si>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</si>
  <si>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</si>
  <si>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</si>
  <si>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</si>
  <si>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</si>
  <si>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</si>
  <si>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</si>
  <si>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</si>
  <si>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</si>
  <si>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</si>
  <si>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</si>
  <si>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</si>
  <si>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</si>
  <si>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</si>
  <si>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</si>
  <si>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</si>
  <si>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</si>
  <si>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</si>
  <si>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</si>
  <si>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</si>
  <si>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</si>
  <si>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</si>
  <si>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</si>
  <si>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</si>
  <si>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</si>
  <si>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</si>
  <si>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</si>
  <si>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</si>
  <si>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</si>
  <si>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</si>
  <si>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</si>
  <si>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</si>
  <si>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</si>
  <si>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</si>
  <si>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</si>
  <si>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</si>
  <si>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</si>
  <si>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</si>
  <si>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</si>
  <si>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</si>
  <si>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</si>
  <si>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</si>
  <si>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</si>
  <si>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</si>
  <si>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</si>
  <si>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</si>
  <si>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</si>
  <si>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</si>
  <si>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</si>
  <si>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</si>
  <si>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</si>
  <si>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</si>
  <si>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</si>
  <si>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</si>
  <si>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</si>
  <si>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</si>
  <si>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</si>
  <si>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</si>
  <si>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</si>
  <si>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</si>
  <si>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</si>
  <si>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</si>
  <si>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</si>
  <si>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</si>
  <si>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</si>
  <si>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</si>
  <si>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</si>
  <si>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</si>
  <si>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</si>
  <si>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</si>
  <si>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</si>
  <si>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</si>
  <si>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</si>
  <si>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</si>
  <si>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</si>
  <si>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</si>
  <si>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</si>
  <si>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</si>
  <si>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</si>
  <si>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</si>
  <si>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</si>
  <si>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</si>
  <si>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</si>
  <si>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</si>
  <si>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</si>
  <si>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</si>
  <si>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</si>
  <si>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</si>
  <si>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</si>
  <si>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</si>
  <si>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</si>
  <si>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</si>
  <si>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</si>
  <si>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</si>
  <si>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</si>
  <si>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</si>
  <si>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</si>
  <si>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</si>
  <si>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</si>
  <si>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</si>
  <si>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</si>
  <si>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</si>
  <si>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</si>
  <si>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</si>
  <si>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</si>
  <si>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</si>
  <si>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</si>
  <si>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</si>
  <si>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</si>
  <si>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</si>
  <si>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</si>
  <si>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</si>
  <si>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</si>
  <si>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</si>
  <si>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</si>
  <si>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</si>
  <si>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</si>
  <si>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</si>
  <si>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</si>
  <si>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</si>
  <si>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</si>
  <si>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</si>
  <si>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</si>
  <si>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</si>
  <si>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</si>
  <si>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</si>
  <si>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</si>
  <si>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</si>
  <si>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</si>
  <si>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</si>
  <si>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</si>
  <si>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</si>
  <si>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</si>
  <si>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</si>
  <si>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</si>
  <si>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</si>
  <si>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</si>
  <si>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</si>
  <si>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</si>
  <si>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</si>
  <si>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</si>
  <si>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</si>
  <si>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</si>
  <si>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</si>
  <si>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</si>
  <si>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</si>
  <si>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</si>
  <si>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</si>
  <si>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</si>
  <si>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</si>
  <si>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</si>
  <si>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</si>
  <si>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</si>
  <si>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</si>
  <si>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</si>
  <si>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</si>
  <si>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</si>
  <si>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</si>
  <si>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</si>
  <si>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</si>
  <si>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</si>
  <si>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</si>
  <si>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</si>
  <si>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</si>
  <si>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</si>
  <si>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</si>
  <si>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</si>
  <si>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</si>
  <si>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</si>
  <si>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</si>
  <si>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</si>
  <si>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</si>
  <si>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</si>
  <si>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</si>
  <si>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</si>
  <si>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</si>
  <si>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</si>
  <si>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</si>
  <si>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</si>
  <si>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</si>
  <si>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</si>
  <si>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</si>
  <si>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</si>
  <si>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</si>
  <si>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</si>
  <si>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</si>
  <si>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</si>
  <si>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</si>
  <si>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</si>
  <si>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</si>
  <si>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</si>
  <si>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</si>
  <si>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</si>
  <si>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</si>
  <si>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</si>
  <si>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</si>
  <si>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</si>
  <si>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</si>
  <si>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</si>
  <si>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</si>
  <si>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</si>
  <si>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</si>
  <si>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</si>
  <si>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</si>
  <si>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</si>
  <si>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</si>
  <si>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</si>
  <si>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</si>
  <si>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</si>
  <si>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</si>
  <si>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</si>
  <si>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</si>
  <si>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</si>
  <si>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</si>
  <si>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</si>
  <si>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</si>
  <si>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</si>
  <si>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</si>
  <si>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</si>
  <si>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</si>
  <si>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</si>
  <si>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</si>
  <si>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</si>
  <si>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</si>
  <si>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</si>
  <si>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</si>
  <si>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</si>
  <si>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</si>
  <si>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</si>
  <si>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</si>
  <si>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</si>
  <si>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</si>
  <si>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</si>
  <si>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</si>
  <si>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</si>
  <si>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</si>
  <si>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</si>
  <si>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</si>
  <si>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</si>
  <si>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</si>
  <si>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</si>
  <si>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</si>
  <si>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</si>
  <si>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</si>
  <si>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</si>
  <si>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</si>
  <si>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</si>
  <si>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</si>
  <si>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</si>
  <si>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</si>
  <si>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</si>
  <si>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</si>
  <si>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</si>
  <si>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</si>
  <si>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</si>
  <si>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</si>
  <si>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</si>
  <si>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</si>
  <si>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</si>
  <si>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</si>
  <si>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</si>
  <si>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</si>
  <si>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</si>
  <si>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</si>
  <si>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</si>
  <si>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</si>
  <si>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</si>
  <si>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</si>
  <si>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</si>
  <si>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</si>
  <si>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</si>
  <si>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</si>
  <si>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</si>
  <si>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</si>
  <si>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</si>
  <si>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</si>
  <si>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</si>
  <si>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</si>
  <si>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</si>
  <si>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</si>
  <si>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</si>
  <si>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</si>
  <si>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</si>
  <si>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</si>
  <si>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</si>
  <si>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</si>
  <si>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</si>
  <si>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</si>
  <si>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</si>
  <si>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</si>
  <si>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</si>
  <si>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</si>
  <si>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</si>
  <si>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</si>
  <si>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</si>
  <si>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</si>
  <si>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</si>
  <si>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</si>
  <si>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</si>
  <si>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</si>
  <si>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</si>
  <si>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</si>
  <si>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</si>
  <si>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</si>
  <si>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</si>
  <si>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</si>
  <si>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</si>
  <si>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</si>
  <si>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</si>
  <si>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</si>
  <si>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</si>
  <si>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</si>
  <si>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</si>
  <si>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</si>
  <si>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</si>
  <si>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</si>
  <si>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</si>
  <si>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</si>
  <si>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</si>
  <si>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</si>
  <si>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</si>
  <si>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</si>
  <si>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</si>
  <si>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</si>
  <si>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</si>
  <si>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</si>
  <si>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</si>
  <si>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</si>
  <si>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</si>
  <si>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</si>
  <si>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</si>
  <si>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</si>
  <si>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</si>
  <si>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</si>
  <si>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</si>
  <si>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</si>
  <si>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</si>
  <si>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</si>
  <si>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</si>
  <si>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</si>
  <si>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</si>
  <si>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</si>
  <si>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</si>
  <si>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</si>
  <si>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</si>
  <si>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</si>
  <si>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</si>
  <si>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</si>
  <si>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</si>
  <si>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</si>
  <si>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</si>
  <si>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</si>
  <si>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</si>
  <si>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</si>
  <si>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</si>
  <si>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</si>
  <si>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</si>
  <si>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</si>
  <si>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</si>
  <si>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</si>
  <si>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</si>
  <si>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</si>
  <si>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</si>
  <si>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</si>
  <si>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</si>
  <si>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</si>
  <si>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</si>
  <si>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</si>
  <si>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</si>
  <si>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</si>
  <si>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Instituto Municipal de Salamanca para las Mujeres</t>
  </si>
  <si>
    <t>Correspondiente del 1 de Enero 30 de Junio de 2022</t>
  </si>
  <si>
    <t>Correspondiente del 1 de Enero al 30 Junio 2022</t>
  </si>
  <si>
    <t>AUTORIZA</t>
  </si>
  <si>
    <t>LICDA.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</si>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</sst>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</cellXfs>
  <cellStyles count="26">
    <cellStyle name="Hipervínculo" xfId="11" builtinId="8"/>
    <cellStyle name="Millares 2" xfId="1"/>
    <cellStyle name="Millares 2 2" xfId="15"/>
    <cellStyle name="Millares 2 2 2" xfId="25"/>
    <cellStyle name="Millares 2 2 3" xfId="23"/>
    <cellStyle name="Millares 2 2 4" xfId="19"/>
    <cellStyle name="Millares 2 3" xfId="16"/>
    <cellStyle name="Millares 2 3 2" xfId="24"/>
    <cellStyle name="Millares 2 3 3" xfId="20"/>
    <cellStyle name="Millares 2 4" xfId="22"/>
    <cellStyle name="Millares 2 5" xfId="18"/>
    <cellStyle name="Millares 4" xfId="17"/>
    <cellStyle name="Millares 4 2" xfId="2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8"/>
  <sheetViews>
    <sheetView tabSelected="1" zoomScaleNormal="100" zoomScaleSheetLayoutView="100" workbookViewId="0">
      <pane ySplit="5" topLeftCell="A21" activePane="bottomLeft" state="frozen"/>
      <selection activeCell="A14" sqref="A14:B14"/>
      <selection pane="bottomLeft" activeCell="F31" sqref="F3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664</v>
      </c>
      <c r="B3" s="155"/>
      <c r="C3" s="17"/>
      <c r="D3" s="14" t="s">
        <v>616</v>
      </c>
      <c r="E3" s="15">
        <v>2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  <row r="48" spans="1:2" x14ac:dyDescent="0.2">
      <c r="B48" s="182"/>
    </row>
    <row r="49" spans="2:2" x14ac:dyDescent="0.2">
      <c r="B49" s="181" t="s">
        <v>665</v>
      </c>
    </row>
    <row r="50" spans="2:2" x14ac:dyDescent="0.2">
      <c r="B50" s="181" t="s">
        <v>666</v>
      </c>
    </row>
    <row r="51" spans="2:2" x14ac:dyDescent="0.2">
      <c r="B51" s="181" t="s">
        <v>667</v>
      </c>
    </row>
    <row r="52" spans="2:2" x14ac:dyDescent="0.2">
      <c r="B52" s="181"/>
    </row>
    <row r="53" spans="2:2" x14ac:dyDescent="0.2">
      <c r="B53" s="181"/>
    </row>
    <row r="54" spans="2:2" x14ac:dyDescent="0.2">
      <c r="B54" s="181"/>
    </row>
    <row r="55" spans="2:2" x14ac:dyDescent="0.2">
      <c r="B55" s="182"/>
    </row>
    <row r="56" spans="2:2" x14ac:dyDescent="0.2">
      <c r="B56" s="181" t="s">
        <v>668</v>
      </c>
    </row>
    <row r="57" spans="2:2" x14ac:dyDescent="0.2">
      <c r="B57" s="181" t="s">
        <v>670</v>
      </c>
    </row>
    <row r="58" spans="2:2" x14ac:dyDescent="0.2">
      <c r="B58" s="181" t="s">
        <v>669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workbookViewId="0">
      <selection activeCell="B36" sqref="B36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2378750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2378750</v>
      </c>
    </row>
    <row r="22" spans="1:3" x14ac:dyDescent="0.2">
      <c r="B22" s="39" t="s">
        <v>637</v>
      </c>
    </row>
    <row r="26" spans="1:3" x14ac:dyDescent="0.2">
      <c r="B26" s="192"/>
    </row>
    <row r="27" spans="1:3" x14ac:dyDescent="0.2">
      <c r="B27" s="191" t="s">
        <v>665</v>
      </c>
    </row>
    <row r="28" spans="1:3" x14ac:dyDescent="0.2">
      <c r="B28" s="191" t="s">
        <v>666</v>
      </c>
    </row>
    <row r="29" spans="1:3" x14ac:dyDescent="0.2">
      <c r="B29" s="191" t="s">
        <v>667</v>
      </c>
    </row>
    <row r="30" spans="1:3" x14ac:dyDescent="0.2">
      <c r="B30" s="191"/>
    </row>
    <row r="31" spans="1:3" x14ac:dyDescent="0.2">
      <c r="B31" s="191"/>
    </row>
    <row r="32" spans="1:3" x14ac:dyDescent="0.2">
      <c r="B32" s="191"/>
    </row>
    <row r="33" spans="2:2" x14ac:dyDescent="0.2">
      <c r="B33" s="192"/>
    </row>
    <row r="34" spans="2:2" x14ac:dyDescent="0.2">
      <c r="B34" s="191" t="s">
        <v>668</v>
      </c>
    </row>
    <row r="35" spans="2:2" x14ac:dyDescent="0.2">
      <c r="B35" s="191" t="s">
        <v>670</v>
      </c>
    </row>
    <row r="36" spans="2:2" x14ac:dyDescent="0.2">
      <c r="B36" s="191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topLeftCell="A11" workbookViewId="0">
      <selection activeCell="B55" sqref="B55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1375355.45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5533.16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5533.16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2564</v>
      </c>
    </row>
    <row r="31" spans="1:3" x14ac:dyDescent="0.2">
      <c r="A31" s="98" t="s">
        <v>560</v>
      </c>
      <c r="B31" s="81" t="s">
        <v>441</v>
      </c>
      <c r="C31" s="91">
        <v>2564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1372386.29</v>
      </c>
    </row>
    <row r="41" spans="1:3" x14ac:dyDescent="0.2">
      <c r="B41" s="39" t="s">
        <v>637</v>
      </c>
    </row>
    <row r="45" spans="1:3" x14ac:dyDescent="0.2">
      <c r="B45" s="194"/>
    </row>
    <row r="46" spans="1:3" x14ac:dyDescent="0.2">
      <c r="B46" s="193" t="s">
        <v>665</v>
      </c>
    </row>
    <row r="47" spans="1:3" x14ac:dyDescent="0.2">
      <c r="B47" s="193" t="s">
        <v>666</v>
      </c>
    </row>
    <row r="48" spans="1:3" x14ac:dyDescent="0.2">
      <c r="B48" s="193" t="s">
        <v>667</v>
      </c>
    </row>
    <row r="49" spans="2:2" x14ac:dyDescent="0.2">
      <c r="B49" s="193"/>
    </row>
    <row r="50" spans="2:2" x14ac:dyDescent="0.2">
      <c r="B50" s="193"/>
    </row>
    <row r="51" spans="2:2" x14ac:dyDescent="0.2">
      <c r="B51" s="193"/>
    </row>
    <row r="52" spans="2:2" x14ac:dyDescent="0.2">
      <c r="B52" s="194"/>
    </row>
    <row r="53" spans="2:2" x14ac:dyDescent="0.2">
      <c r="B53" s="193" t="s">
        <v>668</v>
      </c>
    </row>
    <row r="54" spans="2:2" x14ac:dyDescent="0.2">
      <c r="B54" s="193" t="s">
        <v>670</v>
      </c>
    </row>
    <row r="55" spans="2:2" x14ac:dyDescent="0.2">
      <c r="B55" s="193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I29" sqref="I29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  <row r="57" spans="1:6" x14ac:dyDescent="0.2">
      <c r="B57" s="196"/>
    </row>
    <row r="58" spans="1:6" x14ac:dyDescent="0.2">
      <c r="B58" s="195" t="s">
        <v>665</v>
      </c>
    </row>
    <row r="59" spans="1:6" x14ac:dyDescent="0.2">
      <c r="B59" s="195" t="s">
        <v>666</v>
      </c>
    </row>
    <row r="60" spans="1:6" x14ac:dyDescent="0.2">
      <c r="B60" s="195" t="s">
        <v>667</v>
      </c>
    </row>
    <row r="61" spans="1:6" x14ac:dyDescent="0.2">
      <c r="B61" s="195"/>
    </row>
    <row r="62" spans="1:6" x14ac:dyDescent="0.2">
      <c r="B62" s="195"/>
    </row>
    <row r="63" spans="1:6" x14ac:dyDescent="0.2">
      <c r="B63" s="195"/>
    </row>
    <row r="64" spans="1:6" x14ac:dyDescent="0.2">
      <c r="B64" s="196"/>
    </row>
    <row r="65" spans="2:2" x14ac:dyDescent="0.2">
      <c r="B65" s="195" t="s">
        <v>668</v>
      </c>
    </row>
    <row r="66" spans="2:2" x14ac:dyDescent="0.2">
      <c r="B66" s="195" t="s">
        <v>670</v>
      </c>
    </row>
    <row r="67" spans="2:2" x14ac:dyDescent="0.2">
      <c r="B67" s="195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opLeftCell="A126" zoomScale="106" zoomScaleNormal="106" workbookViewId="0">
      <selection activeCell="B164" sqref="B16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655898.32000000007</v>
      </c>
      <c r="D62" s="24">
        <f t="shared" ref="D62:E62" si="0">SUM(D63:D70)</f>
        <v>2564</v>
      </c>
      <c r="E62" s="24">
        <f t="shared" si="0"/>
        <v>-194421.14</v>
      </c>
    </row>
    <row r="63" spans="1:9" x14ac:dyDescent="0.2">
      <c r="A63" s="22">
        <v>1241</v>
      </c>
      <c r="B63" s="20" t="s">
        <v>239</v>
      </c>
      <c r="C63" s="24">
        <v>271654.52</v>
      </c>
      <c r="D63" s="24">
        <v>2564</v>
      </c>
      <c r="E63" s="24">
        <v>-94421.82</v>
      </c>
    </row>
    <row r="64" spans="1:9" x14ac:dyDescent="0.2">
      <c r="A64" s="22">
        <v>1242</v>
      </c>
      <c r="B64" s="20" t="s">
        <v>240</v>
      </c>
      <c r="C64" s="24">
        <v>20367.79</v>
      </c>
      <c r="D64" s="24">
        <v>0</v>
      </c>
      <c r="E64" s="24">
        <v>-2432.89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356900</v>
      </c>
      <c r="D66" s="24">
        <v>0</v>
      </c>
      <c r="E66" s="24">
        <v>-95173.33</v>
      </c>
    </row>
    <row r="67" spans="1:9" x14ac:dyDescent="0.2">
      <c r="A67" s="22">
        <v>1245</v>
      </c>
      <c r="B67" s="20" t="s">
        <v>243</v>
      </c>
      <c r="C67" s="24">
        <v>485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6491.01</v>
      </c>
      <c r="D68" s="24">
        <v>0</v>
      </c>
      <c r="E68" s="24">
        <v>-2393.1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25212</v>
      </c>
      <c r="D74" s="24">
        <f>SUM(D75:D79)</f>
        <v>0</v>
      </c>
      <c r="E74" s="24">
        <f>SUM(E75:E79)</f>
        <v>22690.799999999999</v>
      </c>
    </row>
    <row r="75" spans="1:9" x14ac:dyDescent="0.2">
      <c r="A75" s="22">
        <v>1251</v>
      </c>
      <c r="B75" s="20" t="s">
        <v>249</v>
      </c>
      <c r="C75" s="24">
        <v>25212</v>
      </c>
      <c r="D75" s="24">
        <v>0</v>
      </c>
      <c r="E75" s="24">
        <v>22690.799999999999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26438.02</v>
      </c>
      <c r="D110" s="24">
        <f>SUM(D111:D119)</f>
        <v>26438.02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10874</v>
      </c>
      <c r="D112" s="24">
        <f t="shared" ref="D112:D119" si="1">C112</f>
        <v>10874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15564.02</v>
      </c>
      <c r="D117" s="24">
        <f t="shared" si="1"/>
        <v>15564.02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  <row r="154" spans="1:3" x14ac:dyDescent="0.2">
      <c r="B154" s="184"/>
    </row>
    <row r="155" spans="1:3" x14ac:dyDescent="0.2">
      <c r="B155" s="183" t="s">
        <v>665</v>
      </c>
    </row>
    <row r="156" spans="1:3" x14ac:dyDescent="0.2">
      <c r="B156" s="183" t="s">
        <v>666</v>
      </c>
    </row>
    <row r="157" spans="1:3" x14ac:dyDescent="0.2">
      <c r="B157" s="183" t="s">
        <v>667</v>
      </c>
    </row>
    <row r="158" spans="1:3" x14ac:dyDescent="0.2">
      <c r="B158" s="183"/>
    </row>
    <row r="159" spans="1:3" x14ac:dyDescent="0.2">
      <c r="B159" s="183"/>
    </row>
    <row r="160" spans="1:3" x14ac:dyDescent="0.2">
      <c r="B160" s="183"/>
    </row>
    <row r="161" spans="2:2" x14ac:dyDescent="0.2">
      <c r="B161" s="184"/>
    </row>
    <row r="162" spans="2:2" x14ac:dyDescent="0.2">
      <c r="B162" s="183" t="s">
        <v>668</v>
      </c>
    </row>
    <row r="163" spans="2:2" x14ac:dyDescent="0.2">
      <c r="B163" s="183" t="s">
        <v>670</v>
      </c>
    </row>
    <row r="164" spans="2:2" x14ac:dyDescent="0.2">
      <c r="B164" s="183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7"/>
  <sheetViews>
    <sheetView topLeftCell="A194" zoomScaleNormal="100" workbookViewId="0">
      <selection activeCell="B237" sqref="B23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0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2378750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2378750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2378750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1372386.29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1369822.29</v>
      </c>
      <c r="D99" s="57">
        <f>C99/$C$98</f>
        <v>0.99813172135375972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976101.6100000001</v>
      </c>
      <c r="D100" s="57">
        <f t="shared" ref="D100:D163" si="0">C100/$C$98</f>
        <v>0.71124406962707276</v>
      </c>
      <c r="E100" s="56"/>
    </row>
    <row r="101" spans="1:5" x14ac:dyDescent="0.2">
      <c r="A101" s="54">
        <v>5111</v>
      </c>
      <c r="B101" s="51" t="s">
        <v>363</v>
      </c>
      <c r="C101" s="55">
        <v>778480.89</v>
      </c>
      <c r="D101" s="57">
        <f t="shared" si="0"/>
        <v>0.56724618693181494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33208.04</v>
      </c>
      <c r="D103" s="57">
        <f t="shared" si="0"/>
        <v>2.4197297977962166E-2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164412.68</v>
      </c>
      <c r="D105" s="57">
        <f t="shared" si="0"/>
        <v>0.11980058471729559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48793.03</v>
      </c>
      <c r="D107" s="57">
        <f t="shared" si="0"/>
        <v>3.5553422790313649E-2</v>
      </c>
      <c r="E107" s="56"/>
    </row>
    <row r="108" spans="1:5" x14ac:dyDescent="0.2">
      <c r="A108" s="54">
        <v>5121</v>
      </c>
      <c r="B108" s="51" t="s">
        <v>370</v>
      </c>
      <c r="C108" s="55">
        <v>17244.330000000002</v>
      </c>
      <c r="D108" s="57">
        <f t="shared" si="0"/>
        <v>1.256521587664651E-2</v>
      </c>
      <c r="E108" s="56"/>
    </row>
    <row r="109" spans="1:5" x14ac:dyDescent="0.2">
      <c r="A109" s="54">
        <v>5122</v>
      </c>
      <c r="B109" s="51" t="s">
        <v>371</v>
      </c>
      <c r="C109" s="55">
        <v>4109.1400000000003</v>
      </c>
      <c r="D109" s="57">
        <f t="shared" si="0"/>
        <v>2.9941569876801963E-3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182.57</v>
      </c>
      <c r="D111" s="57">
        <f t="shared" si="0"/>
        <v>1.3303105789551424E-4</v>
      </c>
      <c r="E111" s="56"/>
    </row>
    <row r="112" spans="1:5" x14ac:dyDescent="0.2">
      <c r="A112" s="54">
        <v>5125</v>
      </c>
      <c r="B112" s="51" t="s">
        <v>374</v>
      </c>
      <c r="C112" s="55">
        <v>299</v>
      </c>
      <c r="D112" s="57">
        <f t="shared" si="0"/>
        <v>2.1786868768559325E-4</v>
      </c>
      <c r="E112" s="56"/>
    </row>
    <row r="113" spans="1:5" x14ac:dyDescent="0.2">
      <c r="A113" s="54">
        <v>5126</v>
      </c>
      <c r="B113" s="51" t="s">
        <v>375</v>
      </c>
      <c r="C113" s="55">
        <v>16300.14</v>
      </c>
      <c r="D113" s="57">
        <f t="shared" si="0"/>
        <v>1.1877224451141959E-2</v>
      </c>
      <c r="E113" s="56"/>
    </row>
    <row r="114" spans="1:5" x14ac:dyDescent="0.2">
      <c r="A114" s="54">
        <v>5127</v>
      </c>
      <c r="B114" s="51" t="s">
        <v>376</v>
      </c>
      <c r="C114" s="55">
        <v>7540</v>
      </c>
      <c r="D114" s="57">
        <f t="shared" si="0"/>
        <v>5.4940799503323517E-3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3117.85</v>
      </c>
      <c r="D116" s="57">
        <f t="shared" si="0"/>
        <v>2.271845778931528E-3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344927.65</v>
      </c>
      <c r="D117" s="57">
        <f t="shared" si="0"/>
        <v>0.25133422893637331</v>
      </c>
      <c r="E117" s="56"/>
    </row>
    <row r="118" spans="1:5" x14ac:dyDescent="0.2">
      <c r="A118" s="54">
        <v>5131</v>
      </c>
      <c r="B118" s="51" t="s">
        <v>380</v>
      </c>
      <c r="C118" s="55">
        <v>17959.419999999998</v>
      </c>
      <c r="D118" s="57">
        <f t="shared" si="0"/>
        <v>1.3086271795967882E-2</v>
      </c>
      <c r="E118" s="56"/>
    </row>
    <row r="119" spans="1:5" x14ac:dyDescent="0.2">
      <c r="A119" s="54">
        <v>5132</v>
      </c>
      <c r="B119" s="51" t="s">
        <v>381</v>
      </c>
      <c r="C119" s="55">
        <v>1392</v>
      </c>
      <c r="D119" s="57">
        <f t="shared" si="0"/>
        <v>1.0142916831382802E-3</v>
      </c>
      <c r="E119" s="56"/>
    </row>
    <row r="120" spans="1:5" x14ac:dyDescent="0.2">
      <c r="A120" s="54">
        <v>5133</v>
      </c>
      <c r="B120" s="51" t="s">
        <v>382</v>
      </c>
      <c r="C120" s="55">
        <v>35466.33</v>
      </c>
      <c r="D120" s="57">
        <f t="shared" si="0"/>
        <v>2.5842818642555807E-2</v>
      </c>
      <c r="E120" s="56"/>
    </row>
    <row r="121" spans="1:5" x14ac:dyDescent="0.2">
      <c r="A121" s="54">
        <v>5134</v>
      </c>
      <c r="B121" s="51" t="s">
        <v>383</v>
      </c>
      <c r="C121" s="55">
        <v>3403.06</v>
      </c>
      <c r="D121" s="57">
        <f t="shared" si="0"/>
        <v>2.4796662753021233E-3</v>
      </c>
      <c r="E121" s="56"/>
    </row>
    <row r="122" spans="1:5" x14ac:dyDescent="0.2">
      <c r="A122" s="54">
        <v>5135</v>
      </c>
      <c r="B122" s="51" t="s">
        <v>384</v>
      </c>
      <c r="C122" s="55">
        <v>879.17</v>
      </c>
      <c r="D122" s="57">
        <f t="shared" si="0"/>
        <v>6.4061409415566218E-4</v>
      </c>
      <c r="E122" s="56"/>
    </row>
    <row r="123" spans="1:5" x14ac:dyDescent="0.2">
      <c r="A123" s="54">
        <v>5136</v>
      </c>
      <c r="B123" s="51" t="s">
        <v>385</v>
      </c>
      <c r="C123" s="55">
        <v>14616</v>
      </c>
      <c r="D123" s="57">
        <f t="shared" si="0"/>
        <v>1.0650062672951943E-2</v>
      </c>
      <c r="E123" s="56"/>
    </row>
    <row r="124" spans="1:5" x14ac:dyDescent="0.2">
      <c r="A124" s="54">
        <v>5137</v>
      </c>
      <c r="B124" s="51" t="s">
        <v>386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387</v>
      </c>
      <c r="C125" s="55">
        <v>236730.67</v>
      </c>
      <c r="D125" s="57">
        <f t="shared" si="0"/>
        <v>0.17249565353789711</v>
      </c>
      <c r="E125" s="56"/>
    </row>
    <row r="126" spans="1:5" x14ac:dyDescent="0.2">
      <c r="A126" s="54">
        <v>5139</v>
      </c>
      <c r="B126" s="51" t="s">
        <v>388</v>
      </c>
      <c r="C126" s="55">
        <v>34481</v>
      </c>
      <c r="D126" s="57">
        <f t="shared" si="0"/>
        <v>2.5124850234404483E-2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2564</v>
      </c>
      <c r="D185" s="57">
        <f t="shared" si="1"/>
        <v>1.8682786462403381E-3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2564</v>
      </c>
      <c r="D186" s="57">
        <f t="shared" si="1"/>
        <v>1.8682786462403381E-3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2564</v>
      </c>
      <c r="D191" s="57">
        <f t="shared" si="1"/>
        <v>1.8682786462403381E-3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  <row r="227" spans="2:2" x14ac:dyDescent="0.2">
      <c r="B227" s="186"/>
    </row>
    <row r="228" spans="2:2" x14ac:dyDescent="0.2">
      <c r="B228" s="185" t="s">
        <v>665</v>
      </c>
    </row>
    <row r="229" spans="2:2" x14ac:dyDescent="0.2">
      <c r="B229" s="185" t="s">
        <v>666</v>
      </c>
    </row>
    <row r="230" spans="2:2" x14ac:dyDescent="0.2">
      <c r="B230" s="185" t="s">
        <v>667</v>
      </c>
    </row>
    <row r="231" spans="2:2" x14ac:dyDescent="0.2">
      <c r="B231" s="185"/>
    </row>
    <row r="232" spans="2:2" x14ac:dyDescent="0.2">
      <c r="B232" s="185"/>
    </row>
    <row r="233" spans="2:2" x14ac:dyDescent="0.2">
      <c r="B233" s="185"/>
    </row>
    <row r="234" spans="2:2" x14ac:dyDescent="0.2">
      <c r="B234" s="186"/>
    </row>
    <row r="235" spans="2:2" x14ac:dyDescent="0.2">
      <c r="B235" s="185" t="s">
        <v>668</v>
      </c>
    </row>
    <row r="236" spans="2:2" x14ac:dyDescent="0.2">
      <c r="B236" s="185" t="s">
        <v>670</v>
      </c>
    </row>
    <row r="237" spans="2:2" x14ac:dyDescent="0.2">
      <c r="B237" s="185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B43" sqref="B43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663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1006363.71</v>
      </c>
    </row>
    <row r="15" spans="1:5" x14ac:dyDescent="0.2">
      <c r="A15" s="33">
        <v>3220</v>
      </c>
      <c r="B15" s="29" t="s">
        <v>473</v>
      </c>
      <c r="C15" s="34">
        <v>993578.48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3" spans="2:2" x14ac:dyDescent="0.2">
      <c r="B33" s="188"/>
    </row>
    <row r="34" spans="2:2" x14ac:dyDescent="0.2">
      <c r="B34" s="187" t="s">
        <v>665</v>
      </c>
    </row>
    <row r="35" spans="2:2" x14ac:dyDescent="0.2">
      <c r="B35" s="187" t="s">
        <v>666</v>
      </c>
    </row>
    <row r="36" spans="2:2" x14ac:dyDescent="0.2">
      <c r="B36" s="187" t="s">
        <v>667</v>
      </c>
    </row>
    <row r="37" spans="2:2" x14ac:dyDescent="0.2">
      <c r="B37" s="187"/>
    </row>
    <row r="38" spans="2:2" x14ac:dyDescent="0.2">
      <c r="B38" s="187"/>
    </row>
    <row r="39" spans="2:2" x14ac:dyDescent="0.2">
      <c r="B39" s="187"/>
    </row>
    <row r="40" spans="2:2" x14ac:dyDescent="0.2">
      <c r="B40" s="188"/>
    </row>
    <row r="41" spans="2:2" x14ac:dyDescent="0.2">
      <c r="B41" s="187" t="s">
        <v>668</v>
      </c>
    </row>
    <row r="42" spans="2:2" x14ac:dyDescent="0.2">
      <c r="B42" s="187" t="s">
        <v>670</v>
      </c>
    </row>
    <row r="43" spans="2:2" x14ac:dyDescent="0.2">
      <c r="B43" s="187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opLeftCell="A88" workbookViewId="0">
      <selection activeCell="B128" sqref="B128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663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1562381.83</v>
      </c>
      <c r="D10" s="34">
        <v>591994.56999999995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1562381.83</v>
      </c>
      <c r="D15" s="143">
        <f>SUM(D8:D14)</f>
        <v>591994.56999999995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5533.16</v>
      </c>
      <c r="D28" s="143">
        <f>SUM(D29:D36)</f>
        <v>5533.16</v>
      </c>
      <c r="E28" s="138"/>
    </row>
    <row r="29" spans="1:5" x14ac:dyDescent="0.2">
      <c r="A29" s="33">
        <v>1241</v>
      </c>
      <c r="B29" s="29" t="s">
        <v>239</v>
      </c>
      <c r="C29" s="34">
        <v>5533.16</v>
      </c>
      <c r="D29" s="140">
        <v>5533.16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5533.16</v>
      </c>
      <c r="D43" s="143">
        <f>D20+D28+D37</f>
        <v>5533.16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1006363.71</v>
      </c>
      <c r="D47" s="143">
        <v>479370.93</v>
      </c>
    </row>
    <row r="48" spans="1:5" x14ac:dyDescent="0.2">
      <c r="A48" s="139"/>
      <c r="B48" s="144" t="s">
        <v>629</v>
      </c>
      <c r="C48" s="143">
        <f>C49+C61+C93+C96</f>
        <v>-44436</v>
      </c>
      <c r="D48" s="143">
        <f>D49+D61+D93+D96</f>
        <v>10874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2564</v>
      </c>
      <c r="D61" s="143">
        <f>D62+D71+D74+D80+D82+D84</f>
        <v>0</v>
      </c>
    </row>
    <row r="62" spans="1:4" x14ac:dyDescent="0.2">
      <c r="A62" s="33">
        <v>5510</v>
      </c>
      <c r="B62" s="29" t="s">
        <v>441</v>
      </c>
      <c r="C62" s="34">
        <f>SUM(C63:C70)</f>
        <v>2564</v>
      </c>
      <c r="D62" s="34">
        <f>SUM(D63:D70)</f>
        <v>0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2564</v>
      </c>
      <c r="D67" s="34">
        <v>0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-47000</v>
      </c>
      <c r="D96" s="143">
        <f>SUM(D97:D101)</f>
        <v>10874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0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-47000</v>
      </c>
      <c r="D99" s="140">
        <v>10874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961927.71</v>
      </c>
      <c r="D113" s="143">
        <f>D47+D48-D102</f>
        <v>490244.93</v>
      </c>
    </row>
    <row r="118" spans="1:4" x14ac:dyDescent="0.2">
      <c r="B118" s="190"/>
    </row>
    <row r="119" spans="1:4" x14ac:dyDescent="0.2">
      <c r="B119" s="189" t="s">
        <v>665</v>
      </c>
    </row>
    <row r="120" spans="1:4" x14ac:dyDescent="0.2">
      <c r="B120" s="189" t="s">
        <v>666</v>
      </c>
    </row>
    <row r="121" spans="1:4" x14ac:dyDescent="0.2">
      <c r="B121" s="189" t="s">
        <v>667</v>
      </c>
    </row>
    <row r="122" spans="1:4" x14ac:dyDescent="0.2">
      <c r="B122" s="189"/>
    </row>
    <row r="123" spans="1:4" x14ac:dyDescent="0.2">
      <c r="B123" s="189"/>
    </row>
    <row r="124" spans="1:4" x14ac:dyDescent="0.2">
      <c r="B124" s="189"/>
    </row>
    <row r="125" spans="1:4" x14ac:dyDescent="0.2">
      <c r="B125" s="190"/>
    </row>
    <row r="126" spans="1:4" x14ac:dyDescent="0.2">
      <c r="B126" s="189" t="s">
        <v>668</v>
      </c>
    </row>
    <row r="127" spans="1:4" x14ac:dyDescent="0.2">
      <c r="B127" s="189" t="s">
        <v>670</v>
      </c>
    </row>
    <row r="128" spans="1:4" x14ac:dyDescent="0.2">
      <c r="B128" s="189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2022-07-19T13:02:23Z</cp:lastPrinted>
  <dcterms:created xsi:type="dcterms:W3CDTF">2012-12-11T20:36:24Z</dcterms:created>
  <dcterms:modified xsi:type="dcterms:W3CDTF">2022-07-19T13:03:30Z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