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tituto\Documents\IMSM\ASEG\CUENTA PUBLICA\CUENTA PUBLICA 2019\ARCHIVOS EN EXCEL\"/>
    </mc:Choice>
  </mc:AlternateContent>
  <bookViews>
    <workbookView xWindow="0" yWindow="0" windowWidth="15360" windowHeight="834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H52" i="4" l="1"/>
  <c r="G52" i="4"/>
  <c r="F52" i="4"/>
  <c r="E52" i="4"/>
  <c r="D52" i="4"/>
  <c r="H50" i="4"/>
  <c r="H48" i="4"/>
  <c r="H46" i="4"/>
  <c r="H44" i="4"/>
  <c r="H42" i="4"/>
  <c r="H40" i="4"/>
  <c r="H38" i="4"/>
  <c r="E50" i="4"/>
  <c r="E48" i="4"/>
  <c r="E46" i="4"/>
  <c r="E44" i="4"/>
  <c r="E42" i="4"/>
  <c r="E40" i="4"/>
  <c r="E38" i="4"/>
  <c r="C52" i="4"/>
  <c r="H30" i="4"/>
  <c r="G30" i="4"/>
  <c r="F30" i="4"/>
  <c r="H28" i="4"/>
  <c r="H27" i="4"/>
  <c r="H26" i="4"/>
  <c r="H25" i="4"/>
  <c r="E30" i="4"/>
  <c r="E28" i="4"/>
  <c r="E27" i="4"/>
  <c r="E26" i="4"/>
  <c r="E25" i="4"/>
  <c r="D30" i="4"/>
  <c r="C30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4"/>
  <c r="F16" i="4"/>
  <c r="D16" i="4"/>
  <c r="C16" i="4"/>
  <c r="H16" i="4" l="1"/>
  <c r="E16" i="4"/>
  <c r="H40" i="5" l="1"/>
  <c r="H39" i="5"/>
  <c r="H38" i="5"/>
  <c r="H37" i="5"/>
  <c r="H36" i="5" s="1"/>
  <c r="H34" i="5"/>
  <c r="H33" i="5"/>
  <c r="H32" i="5"/>
  <c r="H31" i="5"/>
  <c r="H30" i="5"/>
  <c r="H29" i="5"/>
  <c r="H28" i="5"/>
  <c r="H25" i="5" s="1"/>
  <c r="H27" i="5"/>
  <c r="H26" i="5"/>
  <c r="H23" i="5"/>
  <c r="H22" i="5"/>
  <c r="H21" i="5"/>
  <c r="H20" i="5"/>
  <c r="H16" i="5" s="1"/>
  <c r="H19" i="5"/>
  <c r="H18" i="5"/>
  <c r="H17" i="5"/>
  <c r="H14" i="5"/>
  <c r="H13" i="5"/>
  <c r="H12" i="5"/>
  <c r="H11" i="5"/>
  <c r="H10" i="5"/>
  <c r="H8" i="5"/>
  <c r="H7" i="5"/>
  <c r="E40" i="5"/>
  <c r="E39" i="5"/>
  <c r="E38" i="5"/>
  <c r="E36" i="5" s="1"/>
  <c r="E37" i="5"/>
  <c r="E34" i="5"/>
  <c r="E33" i="5"/>
  <c r="E32" i="5"/>
  <c r="E31" i="5"/>
  <c r="E30" i="5"/>
  <c r="E29" i="5"/>
  <c r="E28" i="5"/>
  <c r="E27" i="5"/>
  <c r="E26" i="5"/>
  <c r="E23" i="5"/>
  <c r="E22" i="5"/>
  <c r="E21" i="5"/>
  <c r="E20" i="5"/>
  <c r="E19" i="5"/>
  <c r="E18" i="5"/>
  <c r="E17" i="5"/>
  <c r="E14" i="5"/>
  <c r="E13" i="5"/>
  <c r="E12" i="5"/>
  <c r="E11" i="5"/>
  <c r="E10" i="5"/>
  <c r="E9" i="5"/>
  <c r="H9" i="5" s="1"/>
  <c r="E8" i="5"/>
  <c r="E7" i="5"/>
  <c r="G36" i="5"/>
  <c r="G25" i="5"/>
  <c r="G16" i="5"/>
  <c r="G6" i="5"/>
  <c r="F36" i="5"/>
  <c r="F42" i="5" s="1"/>
  <c r="F25" i="5"/>
  <c r="F16" i="5"/>
  <c r="F6" i="5"/>
  <c r="D36" i="5"/>
  <c r="D42" i="5" s="1"/>
  <c r="D25" i="5"/>
  <c r="D16" i="5"/>
  <c r="D6" i="5"/>
  <c r="C36" i="5"/>
  <c r="C25" i="5"/>
  <c r="C16" i="5"/>
  <c r="C6" i="5"/>
  <c r="C42" i="5" s="1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8" i="6"/>
  <c r="H47" i="6"/>
  <c r="H46" i="6"/>
  <c r="H45" i="6"/>
  <c r="H42" i="6"/>
  <c r="H41" i="6"/>
  <c r="H40" i="6"/>
  <c r="H39" i="6"/>
  <c r="H38" i="6"/>
  <c r="H36" i="6"/>
  <c r="H35" i="6"/>
  <c r="H34" i="6"/>
  <c r="H21" i="6"/>
  <c r="H16" i="6"/>
  <c r="H12" i="6"/>
  <c r="H11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H49" i="6" s="1"/>
  <c r="E48" i="6"/>
  <c r="E47" i="6"/>
  <c r="E46" i="6"/>
  <c r="E45" i="6"/>
  <c r="E44" i="6"/>
  <c r="H44" i="6" s="1"/>
  <c r="E42" i="6"/>
  <c r="E41" i="6"/>
  <c r="E40" i="6"/>
  <c r="E39" i="6"/>
  <c r="E38" i="6"/>
  <c r="E37" i="6"/>
  <c r="H37" i="6" s="1"/>
  <c r="E36" i="6"/>
  <c r="E35" i="6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G42" i="5" l="1"/>
  <c r="E6" i="5"/>
  <c r="H6" i="5"/>
  <c r="E16" i="8"/>
  <c r="H6" i="8"/>
  <c r="H16" i="8" s="1"/>
  <c r="E43" i="6"/>
  <c r="H43" i="6" s="1"/>
  <c r="E33" i="6"/>
  <c r="H33" i="6" s="1"/>
  <c r="E23" i="6"/>
  <c r="H23" i="6" s="1"/>
  <c r="F77" i="6"/>
  <c r="G77" i="6"/>
  <c r="E13" i="6"/>
  <c r="H13" i="6" s="1"/>
  <c r="D77" i="6"/>
  <c r="C77" i="6"/>
  <c r="E5" i="6"/>
  <c r="H42" i="5"/>
  <c r="E25" i="5"/>
  <c r="E16" i="5"/>
  <c r="E42" i="5"/>
  <c r="E77" i="6" l="1"/>
  <c r="H5" i="6"/>
  <c r="H77" i="6" s="1"/>
</calcChain>
</file>

<file path=xl/sharedStrings.xml><?xml version="1.0" encoding="utf-8"?>
<sst xmlns="http://schemas.openxmlformats.org/spreadsheetml/2006/main" count="227" uniqueCount="148">
  <si>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</si>
  <si>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</si>
  <si>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</si>
  <si>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</si>
  <si>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</si>
  <si>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</si>
  <si>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</si>
  <si>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</si>
  <si>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</si>
  <si>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</si>
  <si>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</si>
  <si>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</si>
  <si>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</si>
  <si>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</si>
  <si>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</si>
  <si>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</si>
  <si>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</si>
  <si>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</si>
  <si>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</si>
  <si>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</si>
  <si>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</si>
  <si>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</si>
  <si>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</si>
  <si>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</si>
  <si>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</si>
  <si>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</si>
  <si>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</si>
  <si>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</si>
  <si>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</si>
  <si>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</si>
  <si>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</si>
  <si>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</si>
  <si>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</si>
  <si>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</si>
  <si>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</si>
  <si>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</si>
  <si>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</si>
  <si>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</si>
  <si>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</si>
  <si>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</si>
  <si>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</si>
  <si>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</si>
  <si>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</si>
  <si>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</si>
  <si>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</si>
  <si>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</si>
  <si>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</si>
  <si>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</si>
  <si>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</si>
  <si>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</si>
  <si>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</si>
  <si>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</si>
  <si>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</si>
  <si>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</si>
  <si>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</si>
  <si>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</si>
  <si>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</si>
  <si>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</si>
  <si>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</si>
  <si>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</si>
  <si>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</si>
  <si>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</si>
  <si>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</si>
  <si>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</si>
  <si>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</si>
  <si>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</si>
  <si>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</si>
  <si>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</si>
  <si>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</si>
  <si>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</si>
  <si>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</si>
  <si>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</si>
  <si>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</si>
  <si>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</si>
  <si>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</si>
  <si>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</si>
  <si>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</si>
  <si>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</si>
  <si>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</si>
  <si>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</si>
  <si>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</si>
  <si>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</si>
  <si>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</si>
  <si>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</si>
  <si>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</si>
  <si>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</si>
  <si>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</si>
  <si>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</si>
  <si>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</si>
  <si>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</si>
  <si>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</si>
  <si>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</si>
  <si>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</si>
  <si>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</si>
  <si>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</si>
  <si>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</si>
  <si>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</si>
  <si>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</si>
  <si>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</si>
  <si>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</si>
  <si>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</si>
  <si>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</si>
  <si>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</si>
  <si>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</si>
  <si>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</si>
  <si>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</si>
  <si>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</si>
  <si>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</si>
  <si>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</si>
  <si>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</si>
  <si>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</si>
  <si>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</si>
  <si>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</si>
  <si>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</si>
  <si>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</si>
  <si>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</si>
  <si>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</si>
  <si>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</si>
  <si>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</si>
  <si>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</si>
  <si>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</si>
  <si>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</si>
  <si>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</si>
  <si>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</si>
  <si>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</si>
  <si>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</si>
  <si>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</si>
  <si>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</si>
  <si>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</si>
  <si>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</si>
  <si>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</si>
  <si>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</si>
  <si>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</si>
  <si>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</si>
  <si>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INSTITUTO MUNICIPAL DE SALAMANCA PARA LAS MUJERES
ESTADO ANALÍTICO DEL EJERCICIO DEL PRESUPUESTO DE EGRESOS
Clasificación por Objeto del Gasto (Capítulo y Concepto)
Del 1 de Enero al AL 31 DE DICIEMBRE DEL 2019</t>
  </si>
  <si>
    <t>INSTITUTO MUNICIPAL DE SALAMANCA PARA LAS MUJERES
ESTADO ANALÍTICO DEL EJERCICIO DEL PRESUPUESTO DE EGRESOS
Clasificación Económica (por Tipo de Gasto)
Del 1 de Enero al AL 31 DE DICIEMBRE DEL 2019</t>
  </si>
  <si>
    <t>INST MUN DE SALAMANCA PARA LAS MUJERES</t>
  </si>
  <si>
    <t>INSTITUTO MUNICIPAL DE SALAMANCA PARA LAS MUJERES
ESTADO ANALÍTICO DEL EJERCICIO DEL PRESUPUESTO DE EGRESOS
Clasificación Administrativa
Del 1 de Enero al AL 31 DE DICIEMBRE DEL 2019</t>
  </si>
  <si>
    <t>Gobierno (Federal/Estatal/Municipal) de INSTITUTO MUNICIPAL DE SALAMANCA PARA LAS MUJERES
Estado Analítico del Ejercicio del Presupuesto de Egresos
Clasificación Administrativa
Del 1 de Enero al AL 31 DE DICIEMBRE DEL 2019</t>
  </si>
  <si>
    <t>Sector Paraestatal del Gobierno (Federal/Estatal/Municipal) de INSTITUTO MUNICIPAL DE SALAMANCA PARA LAS MUJERES
Estado Analítico del Ejercicio del Presupuesto de Egresos
Clasificación Administrativa
Del 1 de Enero al AL 31 DE DICIEMBRE DEL 2019</t>
  </si>
  <si>
    <t>INSTITUTO MUNICIPAL DE SALAMANCA PARA LAS MUJERES
ESTADO ANALÍTICO DEL EJERCICIO DEL PRESUPUESTO DE EGRESOS
Clasificación Funcional (Finalidad y Función)
Del 1 de Enero al AL 31 DE DICIEMBRE DEL 2019</t>
  </si>
  <si>
    <t>"Bajo protesta de decir verdad declaramos que los Estados Financieros y sus notas, son razonablemente correctos y son responsabilidad del emisor"</t>
  </si>
  <si>
    <t>AUTORIZA</t>
  </si>
  <si>
    <t>LICDA. MARISELA MORALES</t>
  </si>
  <si>
    <t>DIRECTORA DEL INSTITUTO MUNICIPAL DE SALAMANCA PARA LAS MUJERES</t>
  </si>
  <si>
    <t>ELABORA</t>
  </si>
  <si>
    <t>YAMILA BELMAN QUINTANA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</si>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</sst>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showGridLines="0" tabSelected="1" workbookViewId="0">
      <selection activeCell="E25" sqref="E25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134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5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8" t="s">
        <v>67</v>
      </c>
      <c r="B5" s="7"/>
      <c r="C5" s="14">
        <f>SUM(C6:C12)</f>
        <v>912386</v>
      </c>
      <c r="D5" s="14">
        <f>SUM(D6:D12)</f>
        <v>79213.95</v>
      </c>
      <c r="E5" s="14">
        <f>C5+D5</f>
        <v>991599.95</v>
      </c>
      <c r="F5" s="14">
        <f>SUM(F6:F12)</f>
        <v>926367.4</v>
      </c>
      <c r="G5" s="14">
        <f>SUM(G6:G12)</f>
        <v>926367.4</v>
      </c>
      <c r="H5" s="14">
        <f>E5-F5</f>
        <v>65232.54999999993</v>
      </c>
    </row>
    <row r="6" spans="1:8" x14ac:dyDescent="0.2">
      <c r="A6" s="49">
        <v>1100</v>
      </c>
      <c r="B6" s="11" t="s">
        <v>76</v>
      </c>
      <c r="C6" s="15">
        <v>717000</v>
      </c>
      <c r="D6" s="15">
        <v>0</v>
      </c>
      <c r="E6" s="15">
        <f t="shared" ref="E6:E69" si="0">C6+D6</f>
        <v>717000</v>
      </c>
      <c r="F6" s="15">
        <v>716930.38</v>
      </c>
      <c r="G6" s="15">
        <v>716930.38</v>
      </c>
      <c r="H6" s="15">
        <f t="shared" ref="H6:H69" si="1">E6-F6</f>
        <v>69.619999999995343</v>
      </c>
    </row>
    <row r="7" spans="1:8" x14ac:dyDescent="0.2">
      <c r="A7" s="49">
        <v>1200</v>
      </c>
      <c r="B7" s="11" t="s">
        <v>77</v>
      </c>
      <c r="C7" s="15">
        <v>0</v>
      </c>
      <c r="D7" s="15">
        <v>32438.12</v>
      </c>
      <c r="E7" s="15">
        <f t="shared" si="0"/>
        <v>32438.12</v>
      </c>
      <c r="F7" s="15">
        <v>32122.91</v>
      </c>
      <c r="G7" s="15">
        <v>32122.91</v>
      </c>
      <c r="H7" s="15">
        <f t="shared" si="1"/>
        <v>315.20999999999913</v>
      </c>
    </row>
    <row r="8" spans="1:8" x14ac:dyDescent="0.2">
      <c r="A8" s="49">
        <v>1300</v>
      </c>
      <c r="B8" s="11" t="s">
        <v>78</v>
      </c>
      <c r="C8" s="15">
        <v>97426</v>
      </c>
      <c r="D8" s="15">
        <v>26701.91</v>
      </c>
      <c r="E8" s="15">
        <f t="shared" si="0"/>
        <v>124127.91</v>
      </c>
      <c r="F8" s="15">
        <v>95887.37</v>
      </c>
      <c r="G8" s="15">
        <v>95887.37</v>
      </c>
      <c r="H8" s="15">
        <f t="shared" si="1"/>
        <v>28240.540000000008</v>
      </c>
    </row>
    <row r="9" spans="1:8" x14ac:dyDescent="0.2">
      <c r="A9" s="49">
        <v>1400</v>
      </c>
      <c r="B9" s="11" t="s">
        <v>35</v>
      </c>
      <c r="C9" s="15">
        <v>97960</v>
      </c>
      <c r="D9" s="15">
        <v>19381.919999999998</v>
      </c>
      <c r="E9" s="15">
        <f t="shared" si="0"/>
        <v>117341.92</v>
      </c>
      <c r="F9" s="15">
        <v>81426.740000000005</v>
      </c>
      <c r="G9" s="15">
        <v>81426.740000000005</v>
      </c>
      <c r="H9" s="15">
        <f t="shared" si="1"/>
        <v>35915.179999999993</v>
      </c>
    </row>
    <row r="10" spans="1:8" x14ac:dyDescent="0.2">
      <c r="A10" s="49">
        <v>1500</v>
      </c>
      <c r="B10" s="11" t="s">
        <v>79</v>
      </c>
      <c r="C10" s="15">
        <v>0</v>
      </c>
      <c r="D10" s="15">
        <v>692</v>
      </c>
      <c r="E10" s="15">
        <f t="shared" si="0"/>
        <v>692</v>
      </c>
      <c r="F10" s="15">
        <v>0</v>
      </c>
      <c r="G10" s="15">
        <v>0</v>
      </c>
      <c r="H10" s="15">
        <f t="shared" si="1"/>
        <v>692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80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68</v>
      </c>
      <c r="B13" s="7"/>
      <c r="C13" s="15">
        <f>SUM(C14:C22)</f>
        <v>149000</v>
      </c>
      <c r="D13" s="15">
        <f>SUM(D14:D22)</f>
        <v>99549.599999999991</v>
      </c>
      <c r="E13" s="15">
        <f t="shared" si="0"/>
        <v>248549.59999999998</v>
      </c>
      <c r="F13" s="15">
        <f>SUM(F14:F22)</f>
        <v>126384.12</v>
      </c>
      <c r="G13" s="15">
        <f>SUM(G14:G22)</f>
        <v>126384.12</v>
      </c>
      <c r="H13" s="15">
        <f t="shared" si="1"/>
        <v>122165.47999999998</v>
      </c>
    </row>
    <row r="14" spans="1:8" x14ac:dyDescent="0.2">
      <c r="A14" s="49">
        <v>2100</v>
      </c>
      <c r="B14" s="11" t="s">
        <v>81</v>
      </c>
      <c r="C14" s="15">
        <v>43000</v>
      </c>
      <c r="D14" s="15">
        <v>28851.19</v>
      </c>
      <c r="E14" s="15">
        <f t="shared" si="0"/>
        <v>71851.19</v>
      </c>
      <c r="F14" s="15">
        <v>24522.53</v>
      </c>
      <c r="G14" s="15">
        <v>24522.53</v>
      </c>
      <c r="H14" s="15">
        <f t="shared" si="1"/>
        <v>47328.66</v>
      </c>
    </row>
    <row r="15" spans="1:8" x14ac:dyDescent="0.2">
      <c r="A15" s="49">
        <v>2200</v>
      </c>
      <c r="B15" s="11" t="s">
        <v>82</v>
      </c>
      <c r="C15" s="15">
        <v>34000</v>
      </c>
      <c r="D15" s="15">
        <v>43426.85</v>
      </c>
      <c r="E15" s="15">
        <f t="shared" si="0"/>
        <v>77426.850000000006</v>
      </c>
      <c r="F15" s="15">
        <v>52281.22</v>
      </c>
      <c r="G15" s="15">
        <v>52281.22</v>
      </c>
      <c r="H15" s="15">
        <f t="shared" si="1"/>
        <v>25145.630000000005</v>
      </c>
    </row>
    <row r="16" spans="1:8" x14ac:dyDescent="0.2">
      <c r="A16" s="49">
        <v>2300</v>
      </c>
      <c r="B16" s="11" t="s">
        <v>83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84</v>
      </c>
      <c r="C17" s="15">
        <v>20000</v>
      </c>
      <c r="D17" s="15">
        <v>336.9</v>
      </c>
      <c r="E17" s="15">
        <f t="shared" si="0"/>
        <v>20336.900000000001</v>
      </c>
      <c r="F17" s="15">
        <v>1888.43</v>
      </c>
      <c r="G17" s="15">
        <v>1888.43</v>
      </c>
      <c r="H17" s="15">
        <f t="shared" si="1"/>
        <v>18448.47</v>
      </c>
    </row>
    <row r="18" spans="1:8" x14ac:dyDescent="0.2">
      <c r="A18" s="49">
        <v>2500</v>
      </c>
      <c r="B18" s="11" t="s">
        <v>85</v>
      </c>
      <c r="C18" s="15">
        <v>2000</v>
      </c>
      <c r="D18" s="15">
        <v>0</v>
      </c>
      <c r="E18" s="15">
        <f t="shared" si="0"/>
        <v>2000</v>
      </c>
      <c r="F18" s="15">
        <v>0</v>
      </c>
      <c r="G18" s="15">
        <v>0</v>
      </c>
      <c r="H18" s="15">
        <f t="shared" si="1"/>
        <v>2000</v>
      </c>
    </row>
    <row r="19" spans="1:8" x14ac:dyDescent="0.2">
      <c r="A19" s="49">
        <v>2600</v>
      </c>
      <c r="B19" s="11" t="s">
        <v>86</v>
      </c>
      <c r="C19" s="15">
        <v>17000</v>
      </c>
      <c r="D19" s="15">
        <v>7058</v>
      </c>
      <c r="E19" s="15">
        <f t="shared" si="0"/>
        <v>24058</v>
      </c>
      <c r="F19" s="15">
        <v>19485.8</v>
      </c>
      <c r="G19" s="15">
        <v>19485.8</v>
      </c>
      <c r="H19" s="15">
        <f t="shared" si="1"/>
        <v>4572.2000000000007</v>
      </c>
    </row>
    <row r="20" spans="1:8" x14ac:dyDescent="0.2">
      <c r="A20" s="49">
        <v>2700</v>
      </c>
      <c r="B20" s="11" t="s">
        <v>87</v>
      </c>
      <c r="C20" s="15">
        <v>18000</v>
      </c>
      <c r="D20" s="15">
        <v>835.6</v>
      </c>
      <c r="E20" s="15">
        <f t="shared" si="0"/>
        <v>18835.599999999999</v>
      </c>
      <c r="F20" s="15">
        <v>17027.82</v>
      </c>
      <c r="G20" s="15">
        <v>17027.82</v>
      </c>
      <c r="H20" s="15">
        <f t="shared" si="1"/>
        <v>1807.7799999999988</v>
      </c>
    </row>
    <row r="21" spans="1:8" x14ac:dyDescent="0.2">
      <c r="A21" s="49">
        <v>2800</v>
      </c>
      <c r="B21" s="11" t="s">
        <v>88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89</v>
      </c>
      <c r="C22" s="15">
        <v>15000</v>
      </c>
      <c r="D22" s="15">
        <v>19041.060000000001</v>
      </c>
      <c r="E22" s="15">
        <f t="shared" si="0"/>
        <v>34041.06</v>
      </c>
      <c r="F22" s="15">
        <v>11178.32</v>
      </c>
      <c r="G22" s="15">
        <v>11178.32</v>
      </c>
      <c r="H22" s="15">
        <f t="shared" si="1"/>
        <v>22862.739999999998</v>
      </c>
    </row>
    <row r="23" spans="1:8" x14ac:dyDescent="0.2">
      <c r="A23" s="48" t="s">
        <v>69</v>
      </c>
      <c r="B23" s="7"/>
      <c r="C23" s="15">
        <f>SUM(C24:C32)</f>
        <v>903614</v>
      </c>
      <c r="D23" s="15">
        <f>SUM(D24:D32)</f>
        <v>276909.17000000004</v>
      </c>
      <c r="E23" s="15">
        <f t="shared" si="0"/>
        <v>1180523.17</v>
      </c>
      <c r="F23" s="15">
        <f>SUM(F24:F32)</f>
        <v>798717.14999999991</v>
      </c>
      <c r="G23" s="15">
        <f>SUM(G24:G32)</f>
        <v>798717.14999999991</v>
      </c>
      <c r="H23" s="15">
        <f t="shared" si="1"/>
        <v>381806.02</v>
      </c>
    </row>
    <row r="24" spans="1:8" x14ac:dyDescent="0.2">
      <c r="A24" s="49">
        <v>3100</v>
      </c>
      <c r="B24" s="11" t="s">
        <v>90</v>
      </c>
      <c r="C24" s="15">
        <v>15000</v>
      </c>
      <c r="D24" s="15">
        <v>7784.78</v>
      </c>
      <c r="E24" s="15">
        <f t="shared" si="0"/>
        <v>22784.78</v>
      </c>
      <c r="F24" s="15">
        <v>15053.39</v>
      </c>
      <c r="G24" s="15">
        <v>15053.39</v>
      </c>
      <c r="H24" s="15">
        <f t="shared" si="1"/>
        <v>7731.3899999999994</v>
      </c>
    </row>
    <row r="25" spans="1:8" x14ac:dyDescent="0.2">
      <c r="A25" s="49">
        <v>3200</v>
      </c>
      <c r="B25" s="11" t="s">
        <v>91</v>
      </c>
      <c r="C25" s="15">
        <v>0</v>
      </c>
      <c r="D25" s="15">
        <v>63840</v>
      </c>
      <c r="E25" s="15">
        <f t="shared" si="0"/>
        <v>63840</v>
      </c>
      <c r="F25" s="15">
        <v>56840</v>
      </c>
      <c r="G25" s="15">
        <v>56840</v>
      </c>
      <c r="H25" s="15">
        <f t="shared" si="1"/>
        <v>7000</v>
      </c>
    </row>
    <row r="26" spans="1:8" x14ac:dyDescent="0.2">
      <c r="A26" s="49">
        <v>3300</v>
      </c>
      <c r="B26" s="11" t="s">
        <v>92</v>
      </c>
      <c r="C26" s="15">
        <v>171000</v>
      </c>
      <c r="D26" s="15">
        <v>101449.36</v>
      </c>
      <c r="E26" s="15">
        <f t="shared" si="0"/>
        <v>272449.36</v>
      </c>
      <c r="F26" s="15">
        <v>206414.82</v>
      </c>
      <c r="G26" s="15">
        <v>206414.82</v>
      </c>
      <c r="H26" s="15">
        <f t="shared" si="1"/>
        <v>66034.539999999979</v>
      </c>
    </row>
    <row r="27" spans="1:8" x14ac:dyDescent="0.2">
      <c r="A27" s="49">
        <v>3400</v>
      </c>
      <c r="B27" s="11" t="s">
        <v>93</v>
      </c>
      <c r="C27" s="15">
        <v>3000</v>
      </c>
      <c r="D27" s="15">
        <v>11005.38</v>
      </c>
      <c r="E27" s="15">
        <f t="shared" si="0"/>
        <v>14005.38</v>
      </c>
      <c r="F27" s="15">
        <v>2275.92</v>
      </c>
      <c r="G27" s="15">
        <v>2275.92</v>
      </c>
      <c r="H27" s="15">
        <f t="shared" si="1"/>
        <v>11729.46</v>
      </c>
    </row>
    <row r="28" spans="1:8" x14ac:dyDescent="0.2">
      <c r="A28" s="49">
        <v>3500</v>
      </c>
      <c r="B28" s="11" t="s">
        <v>94</v>
      </c>
      <c r="C28" s="15">
        <v>16000</v>
      </c>
      <c r="D28" s="15">
        <v>10000</v>
      </c>
      <c r="E28" s="15">
        <f t="shared" si="0"/>
        <v>26000</v>
      </c>
      <c r="F28" s="15">
        <v>18546.599999999999</v>
      </c>
      <c r="G28" s="15">
        <v>18546.599999999999</v>
      </c>
      <c r="H28" s="15">
        <f t="shared" si="1"/>
        <v>7453.4000000000015</v>
      </c>
    </row>
    <row r="29" spans="1:8" x14ac:dyDescent="0.2">
      <c r="A29" s="49">
        <v>3600</v>
      </c>
      <c r="B29" s="11" t="s">
        <v>95</v>
      </c>
      <c r="C29" s="15">
        <v>25000</v>
      </c>
      <c r="D29" s="15">
        <v>50315.57</v>
      </c>
      <c r="E29" s="15">
        <f t="shared" si="0"/>
        <v>75315.570000000007</v>
      </c>
      <c r="F29" s="15">
        <v>59207.360000000001</v>
      </c>
      <c r="G29" s="15">
        <v>59207.360000000001</v>
      </c>
      <c r="H29" s="15">
        <f t="shared" si="1"/>
        <v>16108.210000000006</v>
      </c>
    </row>
    <row r="30" spans="1:8" x14ac:dyDescent="0.2">
      <c r="A30" s="49">
        <v>3700</v>
      </c>
      <c r="B30" s="11" t="s">
        <v>96</v>
      </c>
      <c r="C30" s="15">
        <v>12000</v>
      </c>
      <c r="D30" s="15">
        <v>20715.22</v>
      </c>
      <c r="E30" s="15">
        <f t="shared" si="0"/>
        <v>32715.22</v>
      </c>
      <c r="F30" s="15">
        <v>952.4</v>
      </c>
      <c r="G30" s="15">
        <v>952.4</v>
      </c>
      <c r="H30" s="15">
        <f t="shared" si="1"/>
        <v>31762.82</v>
      </c>
    </row>
    <row r="31" spans="1:8" x14ac:dyDescent="0.2">
      <c r="A31" s="49">
        <v>3800</v>
      </c>
      <c r="B31" s="11" t="s">
        <v>97</v>
      </c>
      <c r="C31" s="15">
        <v>644514</v>
      </c>
      <c r="D31" s="15">
        <v>7233.61</v>
      </c>
      <c r="E31" s="15">
        <f t="shared" si="0"/>
        <v>651747.61</v>
      </c>
      <c r="F31" s="15">
        <v>422112.66</v>
      </c>
      <c r="G31" s="15">
        <v>422112.66</v>
      </c>
      <c r="H31" s="15">
        <f t="shared" si="1"/>
        <v>229634.95</v>
      </c>
    </row>
    <row r="32" spans="1:8" x14ac:dyDescent="0.2">
      <c r="A32" s="49">
        <v>3900</v>
      </c>
      <c r="B32" s="11" t="s">
        <v>19</v>
      </c>
      <c r="C32" s="15">
        <v>17100</v>
      </c>
      <c r="D32" s="15">
        <v>4565.25</v>
      </c>
      <c r="E32" s="15">
        <f t="shared" si="0"/>
        <v>21665.25</v>
      </c>
      <c r="F32" s="15">
        <v>17314</v>
      </c>
      <c r="G32" s="15">
        <v>17314</v>
      </c>
      <c r="H32" s="15">
        <f t="shared" si="1"/>
        <v>4351.25</v>
      </c>
    </row>
    <row r="33" spans="1:8" x14ac:dyDescent="0.2">
      <c r="A33" s="48" t="s">
        <v>70</v>
      </c>
      <c r="B33" s="7"/>
      <c r="C33" s="15">
        <f>SUM(C34:C42)</f>
        <v>0</v>
      </c>
      <c r="D33" s="15">
        <f>SUM(D34:D42)</f>
        <v>500</v>
      </c>
      <c r="E33" s="15">
        <f t="shared" si="0"/>
        <v>500</v>
      </c>
      <c r="F33" s="15">
        <f>SUM(F34:F42)</f>
        <v>0</v>
      </c>
      <c r="G33" s="15">
        <f>SUM(G34:G42)</f>
        <v>0</v>
      </c>
      <c r="H33" s="15">
        <f t="shared" si="1"/>
        <v>500</v>
      </c>
    </row>
    <row r="34" spans="1:8" x14ac:dyDescent="0.2">
      <c r="A34" s="49">
        <v>4100</v>
      </c>
      <c r="B34" s="11" t="s">
        <v>98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99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100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101</v>
      </c>
      <c r="C37" s="15">
        <v>0</v>
      </c>
      <c r="D37" s="15">
        <v>500</v>
      </c>
      <c r="E37" s="15">
        <f t="shared" si="0"/>
        <v>500</v>
      </c>
      <c r="F37" s="15">
        <v>0</v>
      </c>
      <c r="G37" s="15">
        <v>0</v>
      </c>
      <c r="H37" s="15">
        <f t="shared" si="1"/>
        <v>500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102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103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104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71</v>
      </c>
      <c r="B43" s="7"/>
      <c r="C43" s="15">
        <f>SUM(C44:C52)</f>
        <v>35000</v>
      </c>
      <c r="D43" s="15">
        <f>SUM(D44:D52)</f>
        <v>44804.99</v>
      </c>
      <c r="E43" s="15">
        <f t="shared" si="0"/>
        <v>79804.989999999991</v>
      </c>
      <c r="F43" s="15">
        <f>SUM(F44:F52)</f>
        <v>30025.52</v>
      </c>
      <c r="G43" s="15">
        <f>SUM(G44:G52)</f>
        <v>30025.52</v>
      </c>
      <c r="H43" s="15">
        <f t="shared" si="1"/>
        <v>49779.469999999987</v>
      </c>
    </row>
    <row r="44" spans="1:8" x14ac:dyDescent="0.2">
      <c r="A44" s="49">
        <v>5100</v>
      </c>
      <c r="B44" s="11" t="s">
        <v>105</v>
      </c>
      <c r="C44" s="15">
        <v>25000</v>
      </c>
      <c r="D44" s="15">
        <v>36804.99</v>
      </c>
      <c r="E44" s="15">
        <f t="shared" si="0"/>
        <v>61804.99</v>
      </c>
      <c r="F44" s="15">
        <v>30025.52</v>
      </c>
      <c r="G44" s="15">
        <v>30025.52</v>
      </c>
      <c r="H44" s="15">
        <f t="shared" si="1"/>
        <v>31779.469999999998</v>
      </c>
    </row>
    <row r="45" spans="1:8" x14ac:dyDescent="0.2">
      <c r="A45" s="49">
        <v>5200</v>
      </c>
      <c r="B45" s="11" t="s">
        <v>106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107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108</v>
      </c>
      <c r="C47" s="15">
        <v>0</v>
      </c>
      <c r="D47" s="15">
        <v>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109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110</v>
      </c>
      <c r="C49" s="15">
        <v>10000</v>
      </c>
      <c r="D49" s="15">
        <v>8000</v>
      </c>
      <c r="E49" s="15">
        <f t="shared" si="0"/>
        <v>18000</v>
      </c>
      <c r="F49" s="15">
        <v>0</v>
      </c>
      <c r="G49" s="15">
        <v>0</v>
      </c>
      <c r="H49" s="15">
        <f t="shared" si="1"/>
        <v>18000</v>
      </c>
    </row>
    <row r="50" spans="1:8" x14ac:dyDescent="0.2">
      <c r="A50" s="49">
        <v>5700</v>
      </c>
      <c r="B50" s="11" t="s">
        <v>111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112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113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72</v>
      </c>
      <c r="B53" s="7"/>
      <c r="C53" s="15">
        <f>SUM(C54:C56)</f>
        <v>0</v>
      </c>
      <c r="D53" s="15">
        <f>SUM(D54:D56)</f>
        <v>0</v>
      </c>
      <c r="E53" s="15">
        <f t="shared" si="0"/>
        <v>0</v>
      </c>
      <c r="F53" s="15">
        <f>SUM(F54:F56)</f>
        <v>0</v>
      </c>
      <c r="G53" s="15">
        <f>SUM(G54:G56)</f>
        <v>0</v>
      </c>
      <c r="H53" s="15">
        <f t="shared" si="1"/>
        <v>0</v>
      </c>
    </row>
    <row r="54" spans="1:8" x14ac:dyDescent="0.2">
      <c r="A54" s="49">
        <v>6100</v>
      </c>
      <c r="B54" s="11" t="s">
        <v>114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115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116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73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117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118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119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120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121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122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123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74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75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124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125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126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127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128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129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130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59</v>
      </c>
      <c r="C77" s="17">
        <f t="shared" ref="C77:H77" si="4">SUM(C5+C13+C23+C33+C43+C53+C57+C65+C69)</f>
        <v>2000000</v>
      </c>
      <c r="D77" s="17">
        <f t="shared" si="4"/>
        <v>500977.71</v>
      </c>
      <c r="E77" s="17">
        <f t="shared" si="4"/>
        <v>2500977.71</v>
      </c>
      <c r="F77" s="17">
        <f t="shared" si="4"/>
        <v>1881494.19</v>
      </c>
      <c r="G77" s="17">
        <f t="shared" si="4"/>
        <v>1881494.19</v>
      </c>
      <c r="H77" s="17">
        <f t="shared" si="4"/>
        <v>619483.5199999999</v>
      </c>
    </row>
    <row r="79" spans="1:8" x14ac:dyDescent="0.2">
      <c r="B79" s="1" t="s">
        <v>141</v>
      </c>
    </row>
    <row r="81" spans="2:7" x14ac:dyDescent="0.2">
      <c r="B81" s="32"/>
      <c r="E81" s="32"/>
      <c r="F81" s="32"/>
      <c r="G81" s="32"/>
    </row>
    <row r="82" spans="2:7" x14ac:dyDescent="0.2">
      <c r="B82" s="1" t="s">
        <v>142</v>
      </c>
      <c r="E82" s="1" t="s">
        <v>145</v>
      </c>
    </row>
    <row r="83" spans="2:7" x14ac:dyDescent="0.2">
      <c r="B83" s="1" t="s">
        <v>143</v>
      </c>
      <c r="E83" s="1" t="s">
        <v>146</v>
      </c>
    </row>
    <row r="84" spans="2:7" x14ac:dyDescent="0.2">
      <c r="B84" s="1" t="s">
        <v>144</v>
      </c>
      <c r="E84" s="1" t="s">
        <v>147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showGridLines="0" zoomScaleNormal="100" workbookViewId="0">
      <selection activeCell="B18" sqref="B18:F23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135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5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1965000</v>
      </c>
      <c r="D6" s="50">
        <v>456172.72</v>
      </c>
      <c r="E6" s="50">
        <f>C6+D6</f>
        <v>2421172.7199999997</v>
      </c>
      <c r="F6" s="50">
        <v>1851468.67</v>
      </c>
      <c r="G6" s="50">
        <v>1851468.67</v>
      </c>
      <c r="H6" s="50">
        <f>E6-F6</f>
        <v>569704.04999999981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35000</v>
      </c>
      <c r="D8" s="50">
        <v>44804.99</v>
      </c>
      <c r="E8" s="50">
        <f>C8+D8</f>
        <v>79804.989999999991</v>
      </c>
      <c r="F8" s="50">
        <v>30025.52</v>
      </c>
      <c r="G8" s="50">
        <v>30025.52</v>
      </c>
      <c r="H8" s="50">
        <f>E8-F8</f>
        <v>49779.469999999987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59</v>
      </c>
      <c r="C16" s="17">
        <f>SUM(C6+C8+C10+C12+C14)</f>
        <v>2000000</v>
      </c>
      <c r="D16" s="17">
        <f>SUM(D6+D8+D10+D12+D14)</f>
        <v>500977.70999999996</v>
      </c>
      <c r="E16" s="17">
        <f>SUM(E6+E8+E10+E12+E14)</f>
        <v>2500977.71</v>
      </c>
      <c r="F16" s="17">
        <f t="shared" ref="F16:H16" si="0">SUM(F6+F8+F10+F12+F14)</f>
        <v>1881494.19</v>
      </c>
      <c r="G16" s="17">
        <f t="shared" si="0"/>
        <v>1881494.19</v>
      </c>
      <c r="H16" s="17">
        <f t="shared" si="0"/>
        <v>619483.51999999979</v>
      </c>
    </row>
    <row r="18" spans="2:6" x14ac:dyDescent="0.2">
      <c r="B18" s="1" t="s">
        <v>141</v>
      </c>
    </row>
    <row r="20" spans="2:6" x14ac:dyDescent="0.2">
      <c r="B20" s="32"/>
      <c r="E20" s="32"/>
      <c r="F20" s="32"/>
    </row>
    <row r="21" spans="2:6" x14ac:dyDescent="0.2">
      <c r="B21" s="1" t="s">
        <v>142</v>
      </c>
      <c r="E21" s="1" t="s">
        <v>145</v>
      </c>
    </row>
    <row r="22" spans="2:6" x14ac:dyDescent="0.2">
      <c r="B22" s="1" t="s">
        <v>143</v>
      </c>
      <c r="E22" s="1" t="s">
        <v>146</v>
      </c>
    </row>
    <row r="23" spans="2:6" x14ac:dyDescent="0.2">
      <c r="B23" s="1" t="s">
        <v>144</v>
      </c>
      <c r="E23" s="1" t="s">
        <v>147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showGridLines="0" topLeftCell="A28" workbookViewId="0">
      <selection activeCell="D64" sqref="D64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137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60</v>
      </c>
      <c r="B3" s="58"/>
      <c r="C3" s="52" t="s">
        <v>66</v>
      </c>
      <c r="D3" s="53"/>
      <c r="E3" s="53"/>
      <c r="F3" s="53"/>
      <c r="G3" s="54"/>
      <c r="H3" s="55" t="s">
        <v>65</v>
      </c>
    </row>
    <row r="4" spans="1:8" ht="24.95" customHeight="1" x14ac:dyDescent="0.2">
      <c r="A4" s="59"/>
      <c r="B4" s="60"/>
      <c r="C4" s="9" t="s">
        <v>61</v>
      </c>
      <c r="D4" s="9" t="s">
        <v>131</v>
      </c>
      <c r="E4" s="9" t="s">
        <v>62</v>
      </c>
      <c r="F4" s="9" t="s">
        <v>63</v>
      </c>
      <c r="G4" s="9" t="s">
        <v>64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132</v>
      </c>
      <c r="F5" s="10">
        <v>4</v>
      </c>
      <c r="G5" s="10">
        <v>5</v>
      </c>
      <c r="H5" s="10" t="s">
        <v>133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136</v>
      </c>
      <c r="B7" s="22"/>
      <c r="C7" s="15">
        <v>2000000</v>
      </c>
      <c r="D7" s="15">
        <v>500977.71</v>
      </c>
      <c r="E7" s="15">
        <f>C7+D7</f>
        <v>2500977.71</v>
      </c>
      <c r="F7" s="15">
        <v>1881494.19</v>
      </c>
      <c r="G7" s="15">
        <v>1881494.19</v>
      </c>
      <c r="H7" s="15">
        <f>E7-F7</f>
        <v>619483.52</v>
      </c>
    </row>
    <row r="8" spans="1:8" x14ac:dyDescent="0.2">
      <c r="A8" s="4" t="s">
        <v>53</v>
      </c>
      <c r="B8" s="22"/>
      <c r="C8" s="15">
        <v>0</v>
      </c>
      <c r="D8" s="15">
        <v>0</v>
      </c>
      <c r="E8" s="15">
        <f t="shared" ref="E8:E13" si="0">C8+D8</f>
        <v>0</v>
      </c>
      <c r="F8" s="15">
        <v>0</v>
      </c>
      <c r="G8" s="15">
        <v>0</v>
      </c>
      <c r="H8" s="15">
        <f t="shared" ref="H8:H13" si="1">E8-F8</f>
        <v>0</v>
      </c>
    </row>
    <row r="9" spans="1:8" x14ac:dyDescent="0.2">
      <c r="A9" s="4" t="s">
        <v>54</v>
      </c>
      <c r="B9" s="22"/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" t="s">
        <v>55</v>
      </c>
      <c r="B10" s="22"/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4" t="s">
        <v>56</v>
      </c>
      <c r="B11" s="22"/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" t="s">
        <v>57</v>
      </c>
      <c r="B12" s="22"/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" t="s">
        <v>58</v>
      </c>
      <c r="B13" s="22"/>
      <c r="C13" s="15">
        <v>0</v>
      </c>
      <c r="D13" s="15">
        <v>0</v>
      </c>
      <c r="E13" s="15">
        <f t="shared" si="0"/>
        <v>0</v>
      </c>
      <c r="F13" s="15">
        <v>0</v>
      </c>
      <c r="G13" s="15">
        <v>0</v>
      </c>
      <c r="H13" s="15">
        <f t="shared" si="1"/>
        <v>0</v>
      </c>
    </row>
    <row r="14" spans="1:8" x14ac:dyDescent="0.2">
      <c r="A14" s="4"/>
      <c r="B14" s="22"/>
      <c r="C14" s="15"/>
      <c r="D14" s="15"/>
      <c r="E14" s="15"/>
      <c r="F14" s="15"/>
      <c r="G14" s="15"/>
      <c r="H14" s="15"/>
    </row>
    <row r="15" spans="1:8" x14ac:dyDescent="0.2">
      <c r="A15" s="4"/>
      <c r="B15" s="25"/>
      <c r="C15" s="16"/>
      <c r="D15" s="16"/>
      <c r="E15" s="16"/>
      <c r="F15" s="16"/>
      <c r="G15" s="16"/>
      <c r="H15" s="16"/>
    </row>
    <row r="16" spans="1:8" x14ac:dyDescent="0.2">
      <c r="A16" s="26"/>
      <c r="B16" s="47" t="s">
        <v>59</v>
      </c>
      <c r="C16" s="23">
        <f t="shared" ref="C16:H16" si="2">SUM(C7:C15)</f>
        <v>2000000</v>
      </c>
      <c r="D16" s="23">
        <f t="shared" si="2"/>
        <v>500977.71</v>
      </c>
      <c r="E16" s="23">
        <f t="shared" si="2"/>
        <v>2500977.71</v>
      </c>
      <c r="F16" s="23">
        <f t="shared" si="2"/>
        <v>1881494.19</v>
      </c>
      <c r="G16" s="23">
        <f t="shared" si="2"/>
        <v>1881494.19</v>
      </c>
      <c r="H16" s="23">
        <f t="shared" si="2"/>
        <v>619483.52</v>
      </c>
    </row>
    <row r="19" spans="1:8" ht="45" customHeight="1" x14ac:dyDescent="0.2">
      <c r="A19" s="52" t="s">
        <v>138</v>
      </c>
      <c r="B19" s="53"/>
      <c r="C19" s="53"/>
      <c r="D19" s="53"/>
      <c r="E19" s="53"/>
      <c r="F19" s="53"/>
      <c r="G19" s="53"/>
      <c r="H19" s="54"/>
    </row>
    <row r="21" spans="1:8" x14ac:dyDescent="0.2">
      <c r="A21" s="57" t="s">
        <v>60</v>
      </c>
      <c r="B21" s="58"/>
      <c r="C21" s="52" t="s">
        <v>66</v>
      </c>
      <c r="D21" s="53"/>
      <c r="E21" s="53"/>
      <c r="F21" s="53"/>
      <c r="G21" s="54"/>
      <c r="H21" s="55" t="s">
        <v>65</v>
      </c>
    </row>
    <row r="22" spans="1:8" ht="22.5" x14ac:dyDescent="0.2">
      <c r="A22" s="59"/>
      <c r="B22" s="60"/>
      <c r="C22" s="9" t="s">
        <v>61</v>
      </c>
      <c r="D22" s="9" t="s">
        <v>131</v>
      </c>
      <c r="E22" s="9" t="s">
        <v>62</v>
      </c>
      <c r="F22" s="9" t="s">
        <v>63</v>
      </c>
      <c r="G22" s="9" t="s">
        <v>64</v>
      </c>
      <c r="H22" s="56"/>
    </row>
    <row r="23" spans="1:8" x14ac:dyDescent="0.2">
      <c r="A23" s="61"/>
      <c r="B23" s="62"/>
      <c r="C23" s="10">
        <v>1</v>
      </c>
      <c r="D23" s="10">
        <v>2</v>
      </c>
      <c r="E23" s="10" t="s">
        <v>132</v>
      </c>
      <c r="F23" s="10">
        <v>4</v>
      </c>
      <c r="G23" s="10">
        <v>5</v>
      </c>
      <c r="H23" s="10" t="s">
        <v>133</v>
      </c>
    </row>
    <row r="24" spans="1:8" x14ac:dyDescent="0.2">
      <c r="A24" s="28"/>
      <c r="B24" s="29"/>
      <c r="C24" s="33"/>
      <c r="D24" s="33"/>
      <c r="E24" s="33"/>
      <c r="F24" s="33"/>
      <c r="G24" s="33"/>
      <c r="H24" s="33"/>
    </row>
    <row r="25" spans="1:8" x14ac:dyDescent="0.2">
      <c r="A25" s="4" t="s">
        <v>8</v>
      </c>
      <c r="B25" s="2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8" x14ac:dyDescent="0.2">
      <c r="A26" s="4" t="s">
        <v>9</v>
      </c>
      <c r="B26" s="2"/>
      <c r="C26" s="34">
        <v>0</v>
      </c>
      <c r="D26" s="34">
        <v>0</v>
      </c>
      <c r="E26" s="34">
        <f t="shared" ref="E26:E28" si="3">C26+D26</f>
        <v>0</v>
      </c>
      <c r="F26" s="34">
        <v>0</v>
      </c>
      <c r="G26" s="34">
        <v>0</v>
      </c>
      <c r="H26" s="34">
        <f t="shared" ref="H26:H28" si="4">E26-F26</f>
        <v>0</v>
      </c>
    </row>
    <row r="27" spans="1:8" x14ac:dyDescent="0.2">
      <c r="A27" s="4" t="s">
        <v>10</v>
      </c>
      <c r="B27" s="2"/>
      <c r="C27" s="34">
        <v>0</v>
      </c>
      <c r="D27" s="34">
        <v>0</v>
      </c>
      <c r="E27" s="34">
        <f t="shared" si="3"/>
        <v>0</v>
      </c>
      <c r="F27" s="34">
        <v>0</v>
      </c>
      <c r="G27" s="34">
        <v>0</v>
      </c>
      <c r="H27" s="34">
        <f t="shared" si="4"/>
        <v>0</v>
      </c>
    </row>
    <row r="28" spans="1:8" x14ac:dyDescent="0.2">
      <c r="A28" s="4" t="s">
        <v>11</v>
      </c>
      <c r="B28" s="2"/>
      <c r="C28" s="34">
        <v>0</v>
      </c>
      <c r="D28" s="34">
        <v>0</v>
      </c>
      <c r="E28" s="34">
        <f t="shared" si="3"/>
        <v>0</v>
      </c>
      <c r="F28" s="34">
        <v>0</v>
      </c>
      <c r="G28" s="34">
        <v>0</v>
      </c>
      <c r="H28" s="34">
        <f t="shared" si="4"/>
        <v>0</v>
      </c>
    </row>
    <row r="29" spans="1:8" x14ac:dyDescent="0.2">
      <c r="A29" s="4"/>
      <c r="B29" s="2"/>
      <c r="C29" s="35"/>
      <c r="D29" s="35"/>
      <c r="E29" s="35"/>
      <c r="F29" s="35"/>
      <c r="G29" s="35"/>
      <c r="H29" s="35"/>
    </row>
    <row r="30" spans="1:8" x14ac:dyDescent="0.2">
      <c r="A30" s="26"/>
      <c r="B30" s="47" t="s">
        <v>59</v>
      </c>
      <c r="C30" s="23">
        <f>SUM(C25:C29)</f>
        <v>0</v>
      </c>
      <c r="D30" s="23">
        <f>SUM(D25:D29)</f>
        <v>0</v>
      </c>
      <c r="E30" s="23">
        <f>SUM(E25:E28)</f>
        <v>0</v>
      </c>
      <c r="F30" s="23">
        <f>SUM(F25:F28)</f>
        <v>0</v>
      </c>
      <c r="G30" s="23">
        <f>SUM(G25:G28)</f>
        <v>0</v>
      </c>
      <c r="H30" s="23">
        <f>SUM(H25:H28)</f>
        <v>0</v>
      </c>
    </row>
    <row r="33" spans="1:8" ht="45" customHeight="1" x14ac:dyDescent="0.2">
      <c r="A33" s="52" t="s">
        <v>139</v>
      </c>
      <c r="B33" s="53"/>
      <c r="C33" s="53"/>
      <c r="D33" s="53"/>
      <c r="E33" s="53"/>
      <c r="F33" s="53"/>
      <c r="G33" s="53"/>
      <c r="H33" s="54"/>
    </row>
    <row r="34" spans="1:8" x14ac:dyDescent="0.2">
      <c r="A34" s="57" t="s">
        <v>60</v>
      </c>
      <c r="B34" s="58"/>
      <c r="C34" s="52" t="s">
        <v>66</v>
      </c>
      <c r="D34" s="53"/>
      <c r="E34" s="53"/>
      <c r="F34" s="53"/>
      <c r="G34" s="54"/>
      <c r="H34" s="55" t="s">
        <v>65</v>
      </c>
    </row>
    <row r="35" spans="1:8" ht="22.5" x14ac:dyDescent="0.2">
      <c r="A35" s="59"/>
      <c r="B35" s="60"/>
      <c r="C35" s="9" t="s">
        <v>61</v>
      </c>
      <c r="D35" s="9" t="s">
        <v>131</v>
      </c>
      <c r="E35" s="9" t="s">
        <v>62</v>
      </c>
      <c r="F35" s="9" t="s">
        <v>63</v>
      </c>
      <c r="G35" s="9" t="s">
        <v>64</v>
      </c>
      <c r="H35" s="56"/>
    </row>
    <row r="36" spans="1:8" x14ac:dyDescent="0.2">
      <c r="A36" s="61"/>
      <c r="B36" s="62"/>
      <c r="C36" s="10">
        <v>1</v>
      </c>
      <c r="D36" s="10">
        <v>2</v>
      </c>
      <c r="E36" s="10" t="s">
        <v>132</v>
      </c>
      <c r="F36" s="10">
        <v>4</v>
      </c>
      <c r="G36" s="10">
        <v>5</v>
      </c>
      <c r="H36" s="10" t="s">
        <v>133</v>
      </c>
    </row>
    <row r="37" spans="1:8" x14ac:dyDescent="0.2">
      <c r="A37" s="28"/>
      <c r="B37" s="29"/>
      <c r="C37" s="33"/>
      <c r="D37" s="33"/>
      <c r="E37" s="33"/>
      <c r="F37" s="33"/>
      <c r="G37" s="33"/>
      <c r="H37" s="33"/>
    </row>
    <row r="38" spans="1:8" ht="22.5" x14ac:dyDescent="0.2">
      <c r="A38" s="4"/>
      <c r="B38" s="31" t="s">
        <v>13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>E38-F38</f>
        <v>0</v>
      </c>
    </row>
    <row r="39" spans="1:8" x14ac:dyDescent="0.2">
      <c r="A39" s="4"/>
      <c r="B39" s="31"/>
      <c r="C39" s="34"/>
      <c r="D39" s="34"/>
      <c r="E39" s="34"/>
      <c r="F39" s="34"/>
      <c r="G39" s="34"/>
      <c r="H39" s="34"/>
    </row>
    <row r="40" spans="1:8" x14ac:dyDescent="0.2">
      <c r="A40" s="4"/>
      <c r="B40" s="31" t="s">
        <v>12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ht="22.5" x14ac:dyDescent="0.2">
      <c r="A42" s="4"/>
      <c r="B42" s="31" t="s">
        <v>14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2.5" x14ac:dyDescent="0.2">
      <c r="A44" s="4"/>
      <c r="B44" s="31" t="s">
        <v>26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27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34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x14ac:dyDescent="0.2">
      <c r="A50" s="4"/>
      <c r="B50" s="31" t="s">
        <v>15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30"/>
      <c r="B51" s="32"/>
      <c r="C51" s="35"/>
      <c r="D51" s="35"/>
      <c r="E51" s="35"/>
      <c r="F51" s="35"/>
      <c r="G51" s="35"/>
      <c r="H51" s="35"/>
    </row>
    <row r="52" spans="1:8" x14ac:dyDescent="0.2">
      <c r="A52" s="26"/>
      <c r="B52" s="47" t="s">
        <v>59</v>
      </c>
      <c r="C52" s="23">
        <f t="shared" ref="C52:H52" si="5">SUM(C38:C50)</f>
        <v>0</v>
      </c>
      <c r="D52" s="23">
        <f t="shared" si="5"/>
        <v>0</v>
      </c>
      <c r="E52" s="23">
        <f t="shared" si="5"/>
        <v>0</v>
      </c>
      <c r="F52" s="23">
        <f t="shared" si="5"/>
        <v>0</v>
      </c>
      <c r="G52" s="23">
        <f t="shared" si="5"/>
        <v>0</v>
      </c>
      <c r="H52" s="23">
        <f t="shared" si="5"/>
        <v>0</v>
      </c>
    </row>
    <row r="54" spans="1:8" x14ac:dyDescent="0.2">
      <c r="B54" s="1" t="s">
        <v>141</v>
      </c>
    </row>
    <row r="56" spans="1:8" x14ac:dyDescent="0.2">
      <c r="B56" s="32"/>
      <c r="E56" s="32"/>
      <c r="F56" s="32"/>
    </row>
    <row r="57" spans="1:8" x14ac:dyDescent="0.2">
      <c r="B57" s="1" t="s">
        <v>142</v>
      </c>
      <c r="E57" s="1" t="s">
        <v>145</v>
      </c>
    </row>
    <row r="58" spans="1:8" x14ac:dyDescent="0.2">
      <c r="B58" s="1" t="s">
        <v>143</v>
      </c>
      <c r="E58" s="1" t="s">
        <v>146</v>
      </c>
    </row>
    <row r="59" spans="1:8" x14ac:dyDescent="0.2">
      <c r="B59" s="1" t="s">
        <v>144</v>
      </c>
      <c r="E59" s="1" t="s">
        <v>147</v>
      </c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showGridLines="0" workbookViewId="0">
      <selection activeCell="C55" sqref="C55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140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5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2000000</v>
      </c>
      <c r="D6" s="15">
        <f t="shared" si="0"/>
        <v>500977.71</v>
      </c>
      <c r="E6" s="15">
        <f t="shared" si="0"/>
        <v>2500977.71</v>
      </c>
      <c r="F6" s="15">
        <f t="shared" si="0"/>
        <v>1881494.19</v>
      </c>
      <c r="G6" s="15">
        <f t="shared" si="0"/>
        <v>1881494.19</v>
      </c>
      <c r="H6" s="15">
        <f t="shared" si="0"/>
        <v>619483.52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2000000</v>
      </c>
      <c r="D9" s="15">
        <v>500977.71</v>
      </c>
      <c r="E9" s="15">
        <f t="shared" si="1"/>
        <v>2500977.71</v>
      </c>
      <c r="F9" s="15">
        <v>1881494.19</v>
      </c>
      <c r="G9" s="15">
        <v>1881494.19</v>
      </c>
      <c r="H9" s="15">
        <f t="shared" si="2"/>
        <v>619483.52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0</v>
      </c>
      <c r="D16" s="15">
        <f t="shared" si="3"/>
        <v>0</v>
      </c>
      <c r="E16" s="15">
        <f t="shared" si="3"/>
        <v>0</v>
      </c>
      <c r="F16" s="15">
        <f t="shared" si="3"/>
        <v>0</v>
      </c>
      <c r="G16" s="15">
        <f t="shared" si="3"/>
        <v>0</v>
      </c>
      <c r="H16" s="15">
        <f t="shared" si="3"/>
        <v>0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8"/>
      <c r="B18" s="42" t="s">
        <v>28</v>
      </c>
      <c r="C18" s="15">
        <v>0</v>
      </c>
      <c r="D18" s="15">
        <v>0</v>
      </c>
      <c r="E18" s="15">
        <f t="shared" ref="E18:E23" si="5">C18+D18</f>
        <v>0</v>
      </c>
      <c r="F18" s="15">
        <v>0</v>
      </c>
      <c r="G18" s="15">
        <v>0</v>
      </c>
      <c r="H18" s="15">
        <f t="shared" si="4"/>
        <v>0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59</v>
      </c>
      <c r="C42" s="23">
        <f t="shared" ref="C42:H42" si="12">SUM(C36+C25+C16+C6)</f>
        <v>2000000</v>
      </c>
      <c r="D42" s="23">
        <f t="shared" si="12"/>
        <v>500977.71</v>
      </c>
      <c r="E42" s="23">
        <f t="shared" si="12"/>
        <v>2500977.71</v>
      </c>
      <c r="F42" s="23">
        <f t="shared" si="12"/>
        <v>1881494.19</v>
      </c>
      <c r="G42" s="23">
        <f t="shared" si="12"/>
        <v>1881494.19</v>
      </c>
      <c r="H42" s="23">
        <f t="shared" si="12"/>
        <v>619483.52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1" t="s">
        <v>141</v>
      </c>
      <c r="C45" s="1"/>
      <c r="D45" s="1"/>
      <c r="E45" s="1"/>
      <c r="F45" s="1"/>
      <c r="G45" s="37"/>
      <c r="H45" s="37"/>
    </row>
    <row r="46" spans="1:8" x14ac:dyDescent="0.2">
      <c r="B46" s="1"/>
      <c r="C46" s="1"/>
      <c r="D46" s="1"/>
      <c r="E46" s="1"/>
      <c r="F46" s="1"/>
    </row>
    <row r="47" spans="1:8" x14ac:dyDescent="0.2">
      <c r="B47" s="32"/>
      <c r="C47" s="1"/>
      <c r="D47" s="1"/>
      <c r="E47" s="32"/>
      <c r="F47" s="32"/>
    </row>
    <row r="48" spans="1:8" x14ac:dyDescent="0.2">
      <c r="B48" s="1" t="s">
        <v>142</v>
      </c>
      <c r="C48" s="1"/>
      <c r="D48" s="1"/>
      <c r="E48" s="1" t="s">
        <v>145</v>
      </c>
      <c r="F48" s="1"/>
    </row>
    <row r="49" spans="2:6" x14ac:dyDescent="0.2">
      <c r="B49" s="1" t="s">
        <v>143</v>
      </c>
      <c r="C49" s="1"/>
      <c r="D49" s="1"/>
      <c r="E49" s="1" t="s">
        <v>146</v>
      </c>
      <c r="F49" s="1"/>
    </row>
    <row r="50" spans="2:6" x14ac:dyDescent="0.2">
      <c r="B50" s="1" t="s">
        <v>144</v>
      </c>
      <c r="C50" s="1"/>
      <c r="D50" s="1"/>
      <c r="E50" s="1" t="s">
        <v>147</v>
      </c>
      <c r="F50" s="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</cp:lastModifiedBy>
  <cp:lastPrinted>2020-01-27T21:41:09Z</cp:lastPrinted>
  <dcterms:created xsi:type="dcterms:W3CDTF">2014-02-10T03:37:14Z</dcterms:created>
  <dcterms:modified xsi:type="dcterms:W3CDTF">2020-02-13T18:49:00Z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