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2_IFT ABR-JUN 2023\IFT ABR - JUN 2023_DIGITAL\"/>
    </mc:Choice>
  </mc:AlternateContent>
  <xr:revisionPtr revIDLastSave="0" documentId="13_ncr:1_{D5694EB7-D043-4B9E-884C-2FC9C4C3F801}" xr6:coauthVersionLast="47" xr6:coauthVersionMax="47" xr10:uidLastSave="{00000000-0000-0000-0000-000000000000}"/>
  <bookViews>
    <workbookView xWindow="1170" yWindow="1170" windowWidth="15375" windowHeight="7875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<sst xmlns="http://schemas.openxmlformats.org/spreadsheetml/2006/main" count="935" uniqueCount="664">
  <si>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</si>
  <si>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</si>
  <si>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</si>
  <si>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</si>
  <si>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</si>
  <si>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</si>
  <si>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</si>
  <si>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</si>
  <si>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</si>
  <si>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</si>
  <si>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</si>
  <si>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</si>
  <si>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</si>
  <si>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</si>
  <si>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</si>
  <si>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</si>
  <si>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</si>
  <si>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</si>
  <si>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</si>
  <si>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</si>
  <si>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</si>
  <si>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</si>
  <si>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</si>
  <si>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</si>
  <si>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</si>
  <si>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</si>
  <si>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</si>
  <si>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</si>
  <si>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</si>
  <si>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</si>
  <si>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</si>
  <si>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</si>
  <si>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</si>
  <si>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</si>
  <si>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</si>
  <si>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</si>
  <si>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</si>
  <si>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</si>
  <si>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</si>
  <si>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</si>
  <si>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</si>
  <si>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</si>
  <si>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</si>
  <si>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</si>
  <si>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</si>
  <si>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</si>
  <si>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</si>
  <si>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</si>
  <si>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</si>
  <si>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</si>
  <si>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</si>
  <si>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</si>
  <si>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</si>
  <si>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</si>
  <si>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</si>
  <si>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</si>
  <si>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</si>
  <si>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</si>
  <si>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</si>
  <si>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</si>
  <si>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</si>
  <si>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</si>
  <si>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</si>
  <si>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</si>
  <si>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</si>
  <si>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</si>
  <si>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</si>
  <si>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</si>
  <si>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</si>
  <si>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</si>
  <si>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</si>
  <si>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</si>
  <si>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</si>
  <si>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</si>
  <si>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</si>
  <si>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</si>
  <si>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</si>
  <si>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</si>
  <si>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</si>
  <si>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</si>
  <si>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</si>
  <si>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</si>
  <si>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</si>
  <si>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</si>
  <si>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</si>
  <si>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</si>
  <si>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</si>
  <si>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</si>
  <si>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</si>
  <si>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</si>
  <si>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</si>
  <si>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</si>
  <si>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</si>
  <si>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</si>
  <si>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</si>
  <si>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</si>
  <si>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</si>
  <si>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</si>
  <si>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</si>
  <si>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</si>
  <si>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</si>
  <si>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</si>
  <si>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</si>
  <si>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</si>
  <si>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</si>
  <si>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</si>
  <si>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</si>
  <si>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</si>
  <si>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</si>
  <si>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</si>
  <si>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</si>
  <si>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</si>
  <si>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</si>
  <si>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</si>
  <si>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</si>
  <si>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</si>
  <si>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</si>
  <si>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</si>
  <si>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</si>
  <si>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</si>
  <si>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</si>
  <si>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</si>
  <si>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</si>
  <si>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</si>
  <si>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</si>
  <si>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</si>
  <si>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</si>
  <si>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</si>
  <si>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</si>
  <si>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</si>
  <si>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</si>
  <si>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</si>
  <si>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</si>
  <si>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</si>
  <si>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</si>
  <si>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</si>
  <si>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</si>
  <si>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</si>
  <si>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</si>
  <si>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</si>
  <si>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</si>
  <si>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</si>
  <si>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</si>
  <si>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</si>
  <si>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</si>
  <si>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</si>
  <si>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</si>
  <si>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</si>
  <si>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</si>
  <si>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</si>
  <si>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</si>
  <si>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</si>
  <si>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</si>
  <si>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</si>
  <si>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</si>
  <si>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</si>
  <si>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</si>
  <si>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</si>
  <si>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</si>
  <si>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</si>
  <si>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</si>
  <si>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</si>
  <si>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</si>
  <si>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</si>
  <si>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</si>
  <si>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</si>
  <si>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</si>
  <si>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</si>
  <si>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</si>
  <si>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</si>
  <si>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</si>
  <si>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</si>
  <si>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</si>
  <si>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</si>
  <si>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</si>
  <si>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</si>
  <si>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</si>
  <si>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</si>
  <si>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</si>
  <si>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</si>
  <si>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</si>
  <si>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</si>
  <si>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</si>
  <si>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</si>
  <si>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</si>
  <si>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</si>
  <si>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</si>
  <si>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</si>
  <si>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</si>
  <si>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</si>
  <si>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</si>
  <si>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</si>
  <si>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</si>
  <si>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</si>
  <si>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</si>
  <si>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</si>
  <si>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</si>
  <si>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</si>
  <si>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</si>
  <si>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</si>
  <si>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</si>
  <si>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</si>
  <si>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</si>
  <si>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</si>
  <si>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</si>
  <si>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</si>
  <si>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</si>
  <si>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</si>
  <si>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</si>
  <si>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</si>
  <si>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</si>
  <si>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</si>
  <si>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</si>
  <si>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</si>
  <si>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</si>
  <si>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</si>
  <si>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</si>
  <si>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</si>
  <si>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</si>
  <si>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</si>
  <si>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</si>
  <si>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</si>
  <si>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</si>
  <si>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</si>
  <si>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</si>
  <si>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</si>
  <si>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</si>
  <si>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</si>
  <si>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</si>
  <si>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</si>
  <si>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</si>
  <si>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</si>
  <si>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</si>
  <si>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</si>
  <si>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</si>
  <si>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</si>
  <si>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</si>
  <si>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</si>
  <si>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</si>
  <si>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</si>
  <si>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</si>
  <si>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</si>
  <si>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</si>
  <si>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</si>
  <si>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</si>
  <si>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</si>
  <si>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</si>
  <si>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</si>
  <si>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</si>
  <si>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</si>
  <si>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</si>
  <si>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</si>
  <si>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</si>
  <si>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</si>
  <si>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</si>
  <si>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</si>
  <si>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</si>
  <si>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</si>
  <si>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</si>
  <si>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</si>
  <si>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</si>
  <si>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</si>
  <si>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</si>
  <si>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</si>
  <si>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</si>
  <si>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</si>
  <si>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</si>
  <si>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</si>
  <si>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</si>
  <si>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</si>
  <si>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</si>
  <si>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</si>
  <si>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</si>
  <si>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</si>
  <si>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</si>
  <si>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</si>
  <si>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</si>
  <si>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</si>
  <si>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</si>
  <si>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</si>
  <si>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</si>
  <si>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</si>
  <si>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</si>
  <si>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</si>
  <si>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</si>
  <si>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</si>
  <si>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</si>
  <si>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</si>
  <si>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</si>
  <si>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</si>
  <si>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</si>
  <si>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</si>
  <si>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</si>
  <si>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</si>
  <si>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</si>
  <si>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</si>
  <si>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</si>
  <si>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</si>
  <si>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</si>
  <si>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</si>
  <si>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</si>
  <si>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</si>
  <si>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</si>
  <si>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</si>
  <si>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</si>
  <si>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</si>
  <si>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</si>
  <si>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</si>
  <si>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</si>
  <si>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</si>
  <si>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</si>
  <si>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</si>
  <si>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</si>
  <si>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</si>
  <si>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</si>
  <si>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</si>
  <si>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</si>
  <si>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</si>
  <si>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</si>
  <si>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</si>
  <si>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</si>
  <si>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</si>
  <si>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</si>
  <si>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</si>
  <si>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</si>
  <si>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</si>
  <si>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</si>
  <si>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</si>
  <si>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</si>
  <si>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</si>
  <si>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</si>
  <si>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</si>
  <si>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</si>
  <si>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</si>
  <si>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</si>
  <si>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</si>
  <si>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</si>
  <si>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</si>
  <si>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</si>
  <si>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</si>
  <si>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</si>
  <si>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</si>
  <si>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</si>
  <si>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</si>
  <si>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</si>
  <si>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</si>
  <si>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</si>
  <si>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</si>
  <si>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</si>
  <si>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</si>
  <si>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</si>
  <si>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</si>
  <si>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</si>
  <si>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</si>
  <si>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</si>
  <si>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</si>
  <si>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</si>
  <si>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</si>
  <si>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</si>
  <si>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</si>
  <si>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</si>
  <si>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</si>
  <si>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</si>
  <si>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</si>
  <si>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</si>
  <si>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</si>
  <si>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</si>
  <si>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</si>
  <si>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</si>
  <si>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</si>
  <si>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</si>
  <si>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</si>
  <si>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</si>
  <si>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</si>
  <si>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</si>
  <si>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</si>
  <si>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</si>
  <si>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</si>
  <si>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</si>
  <si>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</si>
  <si>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</si>
  <si>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</si>
  <si>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</si>
  <si>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</si>
  <si>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</si>
  <si>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</si>
  <si>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</si>
  <si>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</si>
  <si>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</si>
  <si>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</si>
  <si>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</si>
  <si>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</si>
  <si>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</si>
  <si>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</si>
  <si>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</si>
  <si>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</si>
  <si>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</si>
  <si>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</si>
  <si>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</si>
  <si>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</si>
  <si>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</si>
  <si>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</si>
  <si>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</si>
  <si>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</si>
  <si>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</si>
  <si>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</si>
  <si>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</si>
  <si>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</si>
  <si>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</si>
  <si>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</si>
  <si>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</si>
  <si>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</si>
  <si>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</si>
  <si>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</si>
  <si>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</si>
  <si>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</si>
  <si>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</si>
  <si>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</si>
  <si>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</si>
  <si>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</si>
  <si>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</si>
  <si>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</si>
  <si>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</si>
  <si>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</si>
  <si>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</si>
  <si>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</si>
  <si>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</si>
  <si>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</si>
  <si>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</si>
  <si>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</si>
  <si>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</si>
  <si>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</si>
  <si>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</si>
  <si>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</si>
  <si>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</si>
  <si>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</si>
  <si>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</si>
  <si>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</si>
  <si>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</si>
  <si>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</si>
  <si>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</si>
  <si>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</si>
  <si>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</si>
  <si>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</si>
  <si>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</si>
  <si>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</si>
  <si>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</si>
  <si>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</si>
  <si>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</si>
  <si>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</si>
  <si>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</si>
  <si>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</si>
  <si>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</si>
  <si>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</si>
  <si>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</si>
  <si>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</si>
  <si>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</si>
  <si>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</si>
  <si>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</si>
  <si>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</si>
  <si>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</si>
  <si>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</si>
  <si>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</si>
  <si>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</si>
  <si>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</si>
  <si>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</si>
  <si>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</si>
  <si>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</si>
  <si>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</si>
  <si>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</si>
  <si>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</si>
  <si>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</si>
  <si>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</si>
  <si>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</si>
  <si>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</si>
  <si>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</si>
  <si>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</si>
  <si>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</si>
  <si>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</si>
  <si>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</si>
  <si>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</si>
  <si>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</si>
  <si>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</si>
  <si>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</si>
  <si>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</si>
  <si>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</si>
  <si>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</si>
  <si>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</si>
  <si>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</si>
  <si>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</si>
  <si>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</si>
  <si>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</si>
  <si>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</si>
  <si>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</si>
  <si>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</si>
  <si>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</si>
  <si>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</si>
  <si>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</si>
  <si>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</si>
  <si>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</si>
  <si>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</si>
  <si>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</si>
  <si>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</si>
  <si>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</si>
  <si>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</si>
  <si>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</si>
  <si>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</si>
  <si>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</si>
  <si>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</si>
  <si>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</si>
  <si>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</si>
  <si>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</si>
  <si>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</si>
  <si>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</si>
  <si>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</si>
  <si>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</si>
  <si>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</si>
  <si>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</si>
  <si>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</si>
  <si>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</si>
  <si>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</si>
  <si>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</si>
  <si>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</si>
  <si>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</si>
  <si>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</si>
  <si>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</si>
  <si>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</si>
  <si>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</si>
  <si>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</si>
  <si>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</si>
  <si>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</si>
  <si>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</si>
  <si>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</si>
  <si>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</si>
  <si>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</si>
  <si>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</si>
  <si>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</si>
  <si>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</si>
  <si>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</si>
  <si>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</si>
  <si>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</si>
  <si>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</si>
  <si>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</si>
  <si>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</si>
  <si>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</si>
  <si>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</si>
  <si>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</si>
  <si>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</si>
  <si>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</si>
  <si>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</si>
  <si>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</si>
  <si>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</si>
  <si>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</si>
  <si>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</si>
  <si>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</si>
  <si>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</si>
  <si>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</si>
  <si>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</si>
  <si>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</si>
  <si>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</si>
  <si>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</si>
  <si>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</si>
  <si>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</si>
  <si>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</si>
  <si>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</si>
  <si>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</si>
  <si>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</si>
  <si>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</si>
  <si>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</si>
  <si>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</si>
  <si>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</si>
  <si>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</si>
  <si>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</si>
  <si>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</si>
  <si>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</si>
  <si>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</si>
  <si>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</si>
  <si>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</si>
  <si>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</si>
  <si>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</si>
  <si>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</si>
  <si>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</si>
  <si>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</si>
  <si>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</si>
  <si>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</si>
  <si>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</si>
  <si>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</si>
  <si>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</si>
  <si>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</si>
  <si>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</si>
  <si>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</si>
  <si>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</si>
  <si>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</si>
  <si>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</si>
  <si>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</si>
  <si>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</si>
  <si>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</si>
  <si>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</si>
  <si>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</si>
  <si>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</si>
  <si>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</si>
  <si>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</si>
  <si>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</si>
  <si>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</si>
  <si>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</si>
  <si>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</si>
  <si>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</si>
  <si>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</si>
  <si>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</si>
  <si>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</si>
  <si>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</si>
  <si>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</si>
  <si>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</si>
  <si>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</si>
  <si>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</si>
  <si>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</si>
  <si>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</si>
  <si>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</si>
  <si>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</si>
  <si>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</si>
  <si>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</si>
  <si>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</si>
  <si>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</si>
  <si>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</si>
  <si>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</si>
  <si>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</si>
  <si>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</si>
  <si>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</si>
  <si>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</si>
  <si>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</si>
  <si>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</si>
  <si>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</si>
  <si>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</si>
  <si>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</si>
  <si>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</si>
  <si>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</si>
  <si>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</si>
  <si>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</si>
  <si>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</si>
  <si>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</si>
  <si>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</si>
  <si>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</si>
  <si>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</si>
  <si>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</si>
  <si>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</si>
  <si>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</si>
  <si>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</si>
  <si>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</si>
  <si>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</si>
  <si>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</si>
  <si>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</si>
  <si>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</si>
  <si>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</si>
  <si>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</si>
  <si>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</si>
  <si>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</si>
  <si>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</si>
  <si>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</si>
  <si>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</si>
  <si>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Salamanca, Guanajuato.</t>
  </si>
  <si>
    <t>Correspondiente del 1 de Enero al 30 de Junio de 2023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</si>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</sst>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3" fontId="3" fillId="0" borderId="1" xfId="13" applyNumberFormat="1" applyFont="1" applyBorder="1" applyAlignment="1">
      <alignment horizontal="right" vertical="center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659</v>
      </c>
      <c r="B1" s="152"/>
      <c r="C1" s="17"/>
      <c r="D1" s="14" t="s">
        <v>599</v>
      </c>
      <c r="E1" s="15">
        <v>2023</v>
      </c>
    </row>
    <row r="2" spans="1:5" ht="18.95" customHeight="1" x14ac:dyDescent="0.2">
      <c r="A2" s="153" t="s">
        <v>598</v>
      </c>
      <c r="B2" s="153"/>
      <c r="C2" s="36"/>
      <c r="D2" s="14" t="s">
        <v>600</v>
      </c>
      <c r="E2" s="17" t="s">
        <v>605</v>
      </c>
    </row>
    <row r="3" spans="1:5" ht="18.95" customHeight="1" x14ac:dyDescent="0.2">
      <c r="A3" s="152" t="s">
        <v>660</v>
      </c>
      <c r="B3" s="152"/>
      <c r="C3" s="17"/>
      <c r="D3" s="14" t="s">
        <v>601</v>
      </c>
      <c r="E3" s="15">
        <v>2</v>
      </c>
    </row>
    <row r="4" spans="1:5" ht="18.95" customHeight="1" x14ac:dyDescent="0.2">
      <c r="A4" s="152" t="s">
        <v>620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621</v>
      </c>
    </row>
    <row r="41" spans="1:2" ht="12" thickBot="1" x14ac:dyDescent="0.25">
      <c r="A41" s="11"/>
      <c r="B41" s="12"/>
    </row>
    <row r="44" spans="1:2" x14ac:dyDescent="0.2">
      <c r="B44" s="4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659</v>
      </c>
      <c r="B1" s="158"/>
      <c r="C1" s="159"/>
    </row>
    <row r="2" spans="1:3" s="37" customFormat="1" ht="18" customHeight="1" x14ac:dyDescent="0.25">
      <c r="A2" s="160" t="s">
        <v>610</v>
      </c>
      <c r="B2" s="161"/>
      <c r="C2" s="162"/>
    </row>
    <row r="3" spans="1:3" s="37" customFormat="1" ht="18" customHeight="1" x14ac:dyDescent="0.25">
      <c r="A3" s="160" t="s">
        <v>660</v>
      </c>
      <c r="B3" s="161"/>
      <c r="C3" s="162"/>
    </row>
    <row r="4" spans="1:3" s="39" customFormat="1" ht="18" customHeight="1" x14ac:dyDescent="0.2">
      <c r="A4" s="163" t="s">
        <v>611</v>
      </c>
      <c r="B4" s="164"/>
      <c r="C4" s="165"/>
    </row>
    <row r="5" spans="1:3" x14ac:dyDescent="0.2">
      <c r="A5" s="54" t="s">
        <v>520</v>
      </c>
      <c r="B5" s="54"/>
      <c r="C5" s="132">
        <v>28795040.969999999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3">
        <f>SUM(C8:C13)</f>
        <v>1132424.68</v>
      </c>
    </row>
    <row r="8" spans="1:3" x14ac:dyDescent="0.2">
      <c r="A8" s="71" t="s">
        <v>522</v>
      </c>
      <c r="B8" s="70" t="s">
        <v>341</v>
      </c>
      <c r="C8" s="134">
        <v>0</v>
      </c>
    </row>
    <row r="9" spans="1:3" x14ac:dyDescent="0.2">
      <c r="A9" s="58" t="s">
        <v>523</v>
      </c>
      <c r="B9" s="59" t="s">
        <v>532</v>
      </c>
      <c r="C9" s="134">
        <v>0</v>
      </c>
    </row>
    <row r="10" spans="1:3" x14ac:dyDescent="0.2">
      <c r="A10" s="58" t="s">
        <v>524</v>
      </c>
      <c r="B10" s="59" t="s">
        <v>349</v>
      </c>
      <c r="C10" s="134">
        <v>0</v>
      </c>
    </row>
    <row r="11" spans="1:3" x14ac:dyDescent="0.2">
      <c r="A11" s="58" t="s">
        <v>525</v>
      </c>
      <c r="B11" s="59" t="s">
        <v>350</v>
      </c>
      <c r="C11" s="134">
        <v>0</v>
      </c>
    </row>
    <row r="12" spans="1:3" x14ac:dyDescent="0.2">
      <c r="A12" s="58" t="s">
        <v>526</v>
      </c>
      <c r="B12" s="59" t="s">
        <v>351</v>
      </c>
      <c r="C12" s="134">
        <v>1132424.68</v>
      </c>
    </row>
    <row r="13" spans="1:3" x14ac:dyDescent="0.2">
      <c r="A13" s="60" t="s">
        <v>527</v>
      </c>
      <c r="B13" s="61" t="s">
        <v>528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531</v>
      </c>
      <c r="C16" s="134">
        <v>0</v>
      </c>
    </row>
    <row r="17" spans="1:3" x14ac:dyDescent="0.2">
      <c r="A17" s="66">
        <v>3.2</v>
      </c>
      <c r="B17" s="59" t="s">
        <v>529</v>
      </c>
      <c r="C17" s="134">
        <v>0</v>
      </c>
    </row>
    <row r="18" spans="1:3" x14ac:dyDescent="0.2">
      <c r="A18" s="66">
        <v>3.3</v>
      </c>
      <c r="B18" s="61" t="s">
        <v>530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657</v>
      </c>
      <c r="B20" s="69"/>
      <c r="C20" s="132">
        <f>C5+C7-C15</f>
        <v>29927465.649999999</v>
      </c>
    </row>
    <row r="22" spans="1:3" x14ac:dyDescent="0.2">
      <c r="B22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15" sqref="A15:XFD15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659</v>
      </c>
      <c r="B1" s="167"/>
      <c r="C1" s="168"/>
    </row>
    <row r="2" spans="1:3" s="40" customFormat="1" ht="18.95" customHeight="1" x14ac:dyDescent="0.25">
      <c r="A2" s="169" t="s">
        <v>612</v>
      </c>
      <c r="B2" s="170"/>
      <c r="C2" s="171"/>
    </row>
    <row r="3" spans="1:3" s="40" customFormat="1" ht="18.95" customHeight="1" x14ac:dyDescent="0.25">
      <c r="A3" s="169" t="s">
        <v>660</v>
      </c>
      <c r="B3" s="170"/>
      <c r="C3" s="171"/>
    </row>
    <row r="4" spans="1:3" x14ac:dyDescent="0.2">
      <c r="A4" s="163" t="s">
        <v>611</v>
      </c>
      <c r="B4" s="164"/>
      <c r="C4" s="165"/>
    </row>
    <row r="5" spans="1:3" x14ac:dyDescent="0.2">
      <c r="A5" s="79" t="s">
        <v>533</v>
      </c>
      <c r="B5" s="54"/>
      <c r="C5" s="136">
        <v>24674189.890000001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3">
        <f>SUM(C8:C28)</f>
        <v>469688.88</v>
      </c>
    </row>
    <row r="8" spans="1:3" x14ac:dyDescent="0.2">
      <c r="A8" s="121">
        <v>2.1</v>
      </c>
      <c r="B8" s="80" t="s">
        <v>369</v>
      </c>
      <c r="C8" s="137">
        <v>0</v>
      </c>
    </row>
    <row r="9" spans="1:3" x14ac:dyDescent="0.2">
      <c r="A9" s="121">
        <v>2.2000000000000002</v>
      </c>
      <c r="B9" s="80" t="s">
        <v>366</v>
      </c>
      <c r="C9" s="137">
        <v>0</v>
      </c>
    </row>
    <row r="10" spans="1:3" x14ac:dyDescent="0.2">
      <c r="A10" s="85">
        <v>2.2999999999999998</v>
      </c>
      <c r="B10" s="72" t="s">
        <v>236</v>
      </c>
      <c r="C10" s="137">
        <v>345988.88</v>
      </c>
    </row>
    <row r="11" spans="1:3" x14ac:dyDescent="0.2">
      <c r="A11" s="85">
        <v>2.4</v>
      </c>
      <c r="B11" s="72" t="s">
        <v>237</v>
      </c>
      <c r="C11" s="137">
        <v>9976</v>
      </c>
    </row>
    <row r="12" spans="1:3" x14ac:dyDescent="0.2">
      <c r="A12" s="85">
        <v>2.5</v>
      </c>
      <c r="B12" s="72" t="s">
        <v>238</v>
      </c>
      <c r="C12" s="137">
        <v>14600</v>
      </c>
    </row>
    <row r="13" spans="1:3" x14ac:dyDescent="0.2">
      <c r="A13" s="85">
        <v>2.6</v>
      </c>
      <c r="B13" s="72" t="s">
        <v>239</v>
      </c>
      <c r="C13" s="137">
        <v>0</v>
      </c>
    </row>
    <row r="14" spans="1:3" x14ac:dyDescent="0.2">
      <c r="A14" s="85">
        <v>2.7</v>
      </c>
      <c r="B14" s="72" t="s">
        <v>240</v>
      </c>
      <c r="C14" s="137">
        <v>0</v>
      </c>
    </row>
    <row r="15" spans="1:3" x14ac:dyDescent="0.2">
      <c r="A15" s="85">
        <v>2.8</v>
      </c>
      <c r="B15" s="72" t="s">
        <v>241</v>
      </c>
      <c r="C15" s="137">
        <v>99124</v>
      </c>
    </row>
    <row r="16" spans="1:3" x14ac:dyDescent="0.2">
      <c r="A16" s="85">
        <v>2.9</v>
      </c>
      <c r="B16" s="72" t="s">
        <v>243</v>
      </c>
      <c r="C16" s="137">
        <v>0</v>
      </c>
    </row>
    <row r="17" spans="1:3" x14ac:dyDescent="0.2">
      <c r="A17" s="85" t="s">
        <v>535</v>
      </c>
      <c r="B17" s="72" t="s">
        <v>536</v>
      </c>
      <c r="C17" s="137">
        <v>0</v>
      </c>
    </row>
    <row r="18" spans="1:3" x14ac:dyDescent="0.2">
      <c r="A18" s="85" t="s">
        <v>559</v>
      </c>
      <c r="B18" s="72" t="s">
        <v>245</v>
      </c>
      <c r="C18" s="137">
        <v>0</v>
      </c>
    </row>
    <row r="19" spans="1:3" x14ac:dyDescent="0.2">
      <c r="A19" s="85" t="s">
        <v>560</v>
      </c>
      <c r="B19" s="72" t="s">
        <v>537</v>
      </c>
      <c r="C19" s="137">
        <v>0</v>
      </c>
    </row>
    <row r="20" spans="1:3" x14ac:dyDescent="0.2">
      <c r="A20" s="85" t="s">
        <v>561</v>
      </c>
      <c r="B20" s="72" t="s">
        <v>538</v>
      </c>
      <c r="C20" s="137">
        <v>0</v>
      </c>
    </row>
    <row r="21" spans="1:3" x14ac:dyDescent="0.2">
      <c r="A21" s="85" t="s">
        <v>562</v>
      </c>
      <c r="B21" s="72" t="s">
        <v>539</v>
      </c>
      <c r="C21" s="137">
        <v>0</v>
      </c>
    </row>
    <row r="22" spans="1:3" x14ac:dyDescent="0.2">
      <c r="A22" s="85" t="s">
        <v>540</v>
      </c>
      <c r="B22" s="72" t="s">
        <v>541</v>
      </c>
      <c r="C22" s="137">
        <v>0</v>
      </c>
    </row>
    <row r="23" spans="1:3" x14ac:dyDescent="0.2">
      <c r="A23" s="85" t="s">
        <v>542</v>
      </c>
      <c r="B23" s="72" t="s">
        <v>543</v>
      </c>
      <c r="C23" s="137">
        <v>0</v>
      </c>
    </row>
    <row r="24" spans="1:3" x14ac:dyDescent="0.2">
      <c r="A24" s="85" t="s">
        <v>544</v>
      </c>
      <c r="B24" s="72" t="s">
        <v>545</v>
      </c>
      <c r="C24" s="137">
        <v>0</v>
      </c>
    </row>
    <row r="25" spans="1:3" x14ac:dyDescent="0.2">
      <c r="A25" s="85" t="s">
        <v>546</v>
      </c>
      <c r="B25" s="72" t="s">
        <v>547</v>
      </c>
      <c r="C25" s="137">
        <v>0</v>
      </c>
    </row>
    <row r="26" spans="1:3" x14ac:dyDescent="0.2">
      <c r="A26" s="85" t="s">
        <v>548</v>
      </c>
      <c r="B26" s="72" t="s">
        <v>549</v>
      </c>
      <c r="C26" s="137">
        <v>0</v>
      </c>
    </row>
    <row r="27" spans="1:3" x14ac:dyDescent="0.2">
      <c r="A27" s="85" t="s">
        <v>550</v>
      </c>
      <c r="B27" s="72" t="s">
        <v>551</v>
      </c>
      <c r="C27" s="137">
        <v>0</v>
      </c>
    </row>
    <row r="28" spans="1:3" x14ac:dyDescent="0.2">
      <c r="A28" s="85" t="s">
        <v>552</v>
      </c>
      <c r="B28" s="80" t="s">
        <v>553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8">
        <f>SUM(C31:C35)</f>
        <v>0</v>
      </c>
    </row>
    <row r="31" spans="1:3" x14ac:dyDescent="0.2">
      <c r="A31" s="85" t="s">
        <v>555</v>
      </c>
      <c r="B31" s="72" t="s">
        <v>438</v>
      </c>
      <c r="C31" s="137">
        <v>0</v>
      </c>
    </row>
    <row r="32" spans="1:3" x14ac:dyDescent="0.2">
      <c r="A32" s="85" t="s">
        <v>556</v>
      </c>
      <c r="B32" s="72" t="s">
        <v>80</v>
      </c>
      <c r="C32" s="137">
        <v>0</v>
      </c>
    </row>
    <row r="33" spans="1:3" x14ac:dyDescent="0.2">
      <c r="A33" s="85" t="s">
        <v>557</v>
      </c>
      <c r="B33" s="72" t="s">
        <v>448</v>
      </c>
      <c r="C33" s="137">
        <v>0</v>
      </c>
    </row>
    <row r="34" spans="1:3" x14ac:dyDescent="0.2">
      <c r="A34" s="85" t="s">
        <v>661</v>
      </c>
      <c r="B34" s="72" t="s">
        <v>454</v>
      </c>
      <c r="C34" s="137">
        <v>0</v>
      </c>
    </row>
    <row r="35" spans="1:3" x14ac:dyDescent="0.2">
      <c r="A35" s="85" t="s">
        <v>662</v>
      </c>
      <c r="B35" s="80" t="s">
        <v>558</v>
      </c>
      <c r="C35" s="151">
        <v>0</v>
      </c>
    </row>
    <row r="36" spans="1:3" x14ac:dyDescent="0.2">
      <c r="A36" s="73"/>
      <c r="B36" s="76"/>
      <c r="C36" s="77"/>
    </row>
    <row r="37" spans="1:3" x14ac:dyDescent="0.2">
      <c r="A37" s="78" t="s">
        <v>658</v>
      </c>
      <c r="B37" s="54"/>
      <c r="C37" s="132">
        <f>C5-C7+C30</f>
        <v>24204501.010000002</v>
      </c>
    </row>
    <row r="39" spans="1:3" x14ac:dyDescent="0.2">
      <c r="B39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activeCell="B20" sqref="B20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659</v>
      </c>
      <c r="B1" s="172"/>
      <c r="C1" s="172"/>
      <c r="D1" s="172"/>
      <c r="E1" s="172"/>
      <c r="F1" s="172"/>
      <c r="G1" s="27" t="s">
        <v>602</v>
      </c>
      <c r="H1" s="28">
        <v>2023</v>
      </c>
    </row>
    <row r="2" spans="1:10" ht="18.95" customHeight="1" x14ac:dyDescent="0.2">
      <c r="A2" s="156" t="s">
        <v>613</v>
      </c>
      <c r="B2" s="172"/>
      <c r="C2" s="172"/>
      <c r="D2" s="172"/>
      <c r="E2" s="172"/>
      <c r="F2" s="172"/>
      <c r="G2" s="27" t="s">
        <v>603</v>
      </c>
      <c r="H2" s="28" t="s">
        <v>605</v>
      </c>
    </row>
    <row r="3" spans="1:10" ht="18.95" customHeight="1" x14ac:dyDescent="0.2">
      <c r="A3" s="173" t="s">
        <v>660</v>
      </c>
      <c r="B3" s="174"/>
      <c r="C3" s="174"/>
      <c r="D3" s="174"/>
      <c r="E3" s="174"/>
      <c r="F3" s="174"/>
      <c r="G3" s="27" t="s">
        <v>604</v>
      </c>
      <c r="H3" s="28">
        <v>2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59466555.659999996</v>
      </c>
      <c r="E36" s="34">
        <v>0</v>
      </c>
      <c r="F36" s="34">
        <f t="shared" si="0"/>
        <v>59466555.659999996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28795040.969999999</v>
      </c>
      <c r="E37" s="34">
        <v>-59466555.659999996</v>
      </c>
      <c r="F37" s="34">
        <f t="shared" si="0"/>
        <v>-30671514.689999998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-12981</v>
      </c>
      <c r="E39" s="34">
        <v>12981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-6119035.5</v>
      </c>
      <c r="E40" s="34">
        <v>-22676005.469999999</v>
      </c>
      <c r="F40" s="34">
        <f t="shared" si="0"/>
        <v>-28795040.969999999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-59466555.659999996</v>
      </c>
      <c r="F41" s="34">
        <f t="shared" si="0"/>
        <v>-59466555.659999996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64421545.93</v>
      </c>
      <c r="E42" s="34">
        <v>-53211397.759999998</v>
      </c>
      <c r="F42" s="34">
        <f t="shared" si="0"/>
        <v>11210148.170000002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86000</v>
      </c>
      <c r="E43" s="34">
        <v>-4954990.2699999996</v>
      </c>
      <c r="F43" s="34">
        <f t="shared" si="0"/>
        <v>-4868990.2699999996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52971250.659999996</v>
      </c>
      <c r="E44" s="34">
        <v>-24520042.789999999</v>
      </c>
      <c r="F44" s="34">
        <f t="shared" si="0"/>
        <v>28451207.869999997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43769611.030000001</v>
      </c>
      <c r="E45" s="34">
        <v>-43769611.030000001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22462344.800000001</v>
      </c>
      <c r="E46" s="34">
        <v>-22462344.800000001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22462344.800000001</v>
      </c>
      <c r="E47" s="34">
        <v>2211845.09</v>
      </c>
      <c r="F47" s="34">
        <f t="shared" si="0"/>
        <v>24674189.890000001</v>
      </c>
    </row>
    <row r="49" spans="2:2" x14ac:dyDescent="0.2">
      <c r="B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592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="106" zoomScaleNormal="106" workbookViewId="0">
      <selection activeCell="B15" sqref="B1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659</v>
      </c>
      <c r="B1" s="155"/>
      <c r="C1" s="155"/>
      <c r="D1" s="155"/>
      <c r="E1" s="155"/>
      <c r="F1" s="155"/>
      <c r="G1" s="14" t="s">
        <v>602</v>
      </c>
      <c r="H1" s="25">
        <v>2023</v>
      </c>
    </row>
    <row r="2" spans="1:8" s="16" customFormat="1" ht="18.95" customHeight="1" x14ac:dyDescent="0.25">
      <c r="A2" s="154" t="s">
        <v>606</v>
      </c>
      <c r="B2" s="155"/>
      <c r="C2" s="155"/>
      <c r="D2" s="155"/>
      <c r="E2" s="155"/>
      <c r="F2" s="155"/>
      <c r="G2" s="14" t="s">
        <v>603</v>
      </c>
      <c r="H2" s="25" t="s">
        <v>605</v>
      </c>
    </row>
    <row r="3" spans="1:8" s="16" customFormat="1" ht="18.95" customHeight="1" x14ac:dyDescent="0.25">
      <c r="A3" s="154" t="s">
        <v>660</v>
      </c>
      <c r="B3" s="155"/>
      <c r="C3" s="155"/>
      <c r="D3" s="155"/>
      <c r="E3" s="155"/>
      <c r="F3" s="155"/>
      <c r="G3" s="14" t="s">
        <v>604</v>
      </c>
      <c r="H3" s="25">
        <v>2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309646.55</v>
      </c>
      <c r="D15" s="24">
        <v>309942.55</v>
      </c>
      <c r="E15" s="24">
        <v>312045.62</v>
      </c>
      <c r="F15" s="24">
        <v>317647.67</v>
      </c>
      <c r="G15" s="24">
        <v>317113.62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161217.17000000001</v>
      </c>
      <c r="D20" s="24">
        <v>161217.17000000001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88013.25</v>
      </c>
      <c r="D21" s="24">
        <v>88013.25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33301.68</v>
      </c>
      <c r="D23" s="24">
        <v>33301.68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20880</v>
      </c>
      <c r="D25" s="24">
        <v>20880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25257.32</v>
      </c>
    </row>
    <row r="42" spans="1:8" x14ac:dyDescent="0.2">
      <c r="A42" s="22">
        <v>1151</v>
      </c>
      <c r="B42" s="20" t="s">
        <v>222</v>
      </c>
      <c r="C42" s="24">
        <v>25257.32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178119.1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178119.1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9199166.8200000003</v>
      </c>
      <c r="D62" s="24">
        <f t="shared" ref="D62:E62" si="0">SUM(D63:D70)</f>
        <v>0</v>
      </c>
      <c r="E62" s="24">
        <f t="shared" si="0"/>
        <v>5922695.5199999996</v>
      </c>
    </row>
    <row r="63" spans="1:9" x14ac:dyDescent="0.2">
      <c r="A63" s="22">
        <v>1241</v>
      </c>
      <c r="B63" s="20" t="s">
        <v>236</v>
      </c>
      <c r="C63" s="24">
        <v>4759337.49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662066.21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147886.60999999999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3200299.74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5922695.5199999996</v>
      </c>
    </row>
    <row r="68" spans="1:9" x14ac:dyDescent="0.2">
      <c r="A68" s="22">
        <v>1246</v>
      </c>
      <c r="B68" s="20" t="s">
        <v>241</v>
      </c>
      <c r="C68" s="24">
        <v>402431.77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27145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166706.79999999999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25494.799999999999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141212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577632.75</v>
      </c>
      <c r="D110" s="24">
        <f>SUM(D111:D119)</f>
        <v>577632.75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6915.29</v>
      </c>
      <c r="D111" s="24">
        <f>C111</f>
        <v>6915.29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36848.21</v>
      </c>
      <c r="D112" s="24">
        <f t="shared" ref="D112:D119" si="1">C112</f>
        <v>36848.21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487646.86</v>
      </c>
      <c r="D117" s="24">
        <f t="shared" si="1"/>
        <v>487646.86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46222.39</v>
      </c>
      <c r="D119" s="24">
        <f t="shared" si="1"/>
        <v>46222.39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659</v>
      </c>
      <c r="B1" s="153"/>
      <c r="C1" s="153"/>
      <c r="D1" s="14" t="s">
        <v>602</v>
      </c>
      <c r="E1" s="25">
        <v>2023</v>
      </c>
    </row>
    <row r="2" spans="1:5" s="16" customFormat="1" ht="18.95" customHeight="1" x14ac:dyDescent="0.25">
      <c r="A2" s="153" t="s">
        <v>607</v>
      </c>
      <c r="B2" s="153"/>
      <c r="C2" s="153"/>
      <c r="D2" s="14" t="s">
        <v>603</v>
      </c>
      <c r="E2" s="25" t="s">
        <v>605</v>
      </c>
    </row>
    <row r="3" spans="1:5" s="16" customFormat="1" ht="18.95" customHeight="1" x14ac:dyDescent="0.25">
      <c r="A3" s="153" t="s">
        <v>660</v>
      </c>
      <c r="B3" s="153"/>
      <c r="C3" s="153"/>
      <c r="D3" s="14" t="s">
        <v>604</v>
      </c>
      <c r="E3" s="25">
        <v>2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2190094.98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167454.94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167454.94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2022640.04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2022640.04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25472521.309999999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25472521.309999999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25472521.309999999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1132424.68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1132424.68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1132424.68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24204501.010000002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22708434.290000003</v>
      </c>
      <c r="D99" s="53">
        <f>C99/$C$98</f>
        <v>0.93819055722809963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19341892.360000003</v>
      </c>
      <c r="D100" s="53">
        <f t="shared" ref="D100:D163" si="0">C100/$C$98</f>
        <v>0.79910312350620116</v>
      </c>
      <c r="E100" s="49"/>
    </row>
    <row r="101" spans="1:5" x14ac:dyDescent="0.2">
      <c r="A101" s="51">
        <v>5111</v>
      </c>
      <c r="B101" s="49" t="s">
        <v>360</v>
      </c>
      <c r="C101" s="52">
        <v>13473921.67</v>
      </c>
      <c r="D101" s="53">
        <f t="shared" si="0"/>
        <v>0.5566700864617411</v>
      </c>
      <c r="E101" s="49"/>
    </row>
    <row r="102" spans="1:5" x14ac:dyDescent="0.2">
      <c r="A102" s="51">
        <v>5112</v>
      </c>
      <c r="B102" s="49" t="s">
        <v>361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362</v>
      </c>
      <c r="C103" s="52">
        <v>577322.06999999995</v>
      </c>
      <c r="D103" s="53">
        <f t="shared" si="0"/>
        <v>2.38518476279053E-2</v>
      </c>
      <c r="E103" s="49"/>
    </row>
    <row r="104" spans="1:5" x14ac:dyDescent="0.2">
      <c r="A104" s="51">
        <v>5114</v>
      </c>
      <c r="B104" s="49" t="s">
        <v>363</v>
      </c>
      <c r="C104" s="52">
        <v>2748008.99</v>
      </c>
      <c r="D104" s="53">
        <f t="shared" si="0"/>
        <v>0.11353297425403111</v>
      </c>
      <c r="E104" s="49"/>
    </row>
    <row r="105" spans="1:5" x14ac:dyDescent="0.2">
      <c r="A105" s="51">
        <v>5115</v>
      </c>
      <c r="B105" s="49" t="s">
        <v>364</v>
      </c>
      <c r="C105" s="52">
        <v>1872663.76</v>
      </c>
      <c r="D105" s="53">
        <f t="shared" si="0"/>
        <v>7.7368410083162462E-2</v>
      </c>
      <c r="E105" s="49"/>
    </row>
    <row r="106" spans="1:5" x14ac:dyDescent="0.2">
      <c r="A106" s="51">
        <v>5116</v>
      </c>
      <c r="B106" s="49" t="s">
        <v>365</v>
      </c>
      <c r="C106" s="52">
        <v>669975.87</v>
      </c>
      <c r="D106" s="53">
        <f t="shared" si="0"/>
        <v>2.7679805079361144E-2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1531292.9000000001</v>
      </c>
      <c r="D107" s="53">
        <f t="shared" si="0"/>
        <v>6.3264799359728674E-2</v>
      </c>
      <c r="E107" s="49"/>
    </row>
    <row r="108" spans="1:5" x14ac:dyDescent="0.2">
      <c r="A108" s="51">
        <v>5121</v>
      </c>
      <c r="B108" s="49" t="s">
        <v>367</v>
      </c>
      <c r="C108" s="52">
        <v>413184.8</v>
      </c>
      <c r="D108" s="53">
        <f t="shared" si="0"/>
        <v>1.7070577072805352E-2</v>
      </c>
      <c r="E108" s="49"/>
    </row>
    <row r="109" spans="1:5" x14ac:dyDescent="0.2">
      <c r="A109" s="51">
        <v>5122</v>
      </c>
      <c r="B109" s="49" t="s">
        <v>368</v>
      </c>
      <c r="C109" s="52">
        <v>328983.46999999997</v>
      </c>
      <c r="D109" s="53">
        <f t="shared" si="0"/>
        <v>1.3591830290741447E-2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121134.48</v>
      </c>
      <c r="D111" s="53">
        <f t="shared" si="0"/>
        <v>5.004626203612036E-3</v>
      </c>
      <c r="E111" s="49"/>
    </row>
    <row r="112" spans="1:5" x14ac:dyDescent="0.2">
      <c r="A112" s="51">
        <v>5125</v>
      </c>
      <c r="B112" s="49" t="s">
        <v>371</v>
      </c>
      <c r="C112" s="52">
        <v>96779.77</v>
      </c>
      <c r="D112" s="53">
        <f t="shared" si="0"/>
        <v>3.9984203747896229E-3</v>
      </c>
      <c r="E112" s="49"/>
    </row>
    <row r="113" spans="1:5" x14ac:dyDescent="0.2">
      <c r="A113" s="51">
        <v>5126</v>
      </c>
      <c r="B113" s="49" t="s">
        <v>372</v>
      </c>
      <c r="C113" s="52">
        <v>441987.62</v>
      </c>
      <c r="D113" s="53">
        <f t="shared" si="0"/>
        <v>1.8260554919822328E-2</v>
      </c>
      <c r="E113" s="49"/>
    </row>
    <row r="114" spans="1:5" x14ac:dyDescent="0.2">
      <c r="A114" s="51">
        <v>5127</v>
      </c>
      <c r="B114" s="49" t="s">
        <v>373</v>
      </c>
      <c r="C114" s="52">
        <v>57432.28</v>
      </c>
      <c r="D114" s="53">
        <f t="shared" si="0"/>
        <v>2.3727933898026678E-3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71790.48</v>
      </c>
      <c r="D116" s="53">
        <f t="shared" si="0"/>
        <v>2.9659971081552154E-3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1835249.03</v>
      </c>
      <c r="D117" s="53">
        <f t="shared" si="0"/>
        <v>7.5822634362169808E-2</v>
      </c>
      <c r="E117" s="49"/>
    </row>
    <row r="118" spans="1:5" x14ac:dyDescent="0.2">
      <c r="A118" s="51">
        <v>5131</v>
      </c>
      <c r="B118" s="49" t="s">
        <v>377</v>
      </c>
      <c r="C118" s="52">
        <v>241556.5</v>
      </c>
      <c r="D118" s="53">
        <f t="shared" si="0"/>
        <v>9.9798173860391418E-3</v>
      </c>
      <c r="E118" s="49"/>
    </row>
    <row r="119" spans="1:5" x14ac:dyDescent="0.2">
      <c r="A119" s="51">
        <v>5132</v>
      </c>
      <c r="B119" s="49" t="s">
        <v>378</v>
      </c>
      <c r="C119" s="52">
        <v>57768</v>
      </c>
      <c r="D119" s="53">
        <f t="shared" si="0"/>
        <v>2.3866635373368515E-3</v>
      </c>
      <c r="E119" s="49"/>
    </row>
    <row r="120" spans="1:5" x14ac:dyDescent="0.2">
      <c r="A120" s="51">
        <v>5133</v>
      </c>
      <c r="B120" s="49" t="s">
        <v>379</v>
      </c>
      <c r="C120" s="52">
        <v>58389.62</v>
      </c>
      <c r="D120" s="53">
        <f t="shared" si="0"/>
        <v>2.4123455375459524E-3</v>
      </c>
      <c r="E120" s="49"/>
    </row>
    <row r="121" spans="1:5" x14ac:dyDescent="0.2">
      <c r="A121" s="51">
        <v>5134</v>
      </c>
      <c r="B121" s="49" t="s">
        <v>380</v>
      </c>
      <c r="C121" s="52">
        <v>146574.5</v>
      </c>
      <c r="D121" s="53">
        <f t="shared" si="0"/>
        <v>6.0556712133599975E-3</v>
      </c>
      <c r="E121" s="49"/>
    </row>
    <row r="122" spans="1:5" x14ac:dyDescent="0.2">
      <c r="A122" s="51">
        <v>5135</v>
      </c>
      <c r="B122" s="49" t="s">
        <v>381</v>
      </c>
      <c r="C122" s="52">
        <v>451083.76</v>
      </c>
      <c r="D122" s="53">
        <f t="shared" si="0"/>
        <v>1.8636358577011621E-2</v>
      </c>
      <c r="E122" s="49"/>
    </row>
    <row r="123" spans="1:5" x14ac:dyDescent="0.2">
      <c r="A123" s="51">
        <v>5136</v>
      </c>
      <c r="B123" s="49" t="s">
        <v>382</v>
      </c>
      <c r="C123" s="52">
        <v>500</v>
      </c>
      <c r="D123" s="53">
        <f t="shared" si="0"/>
        <v>2.0657314926402605E-5</v>
      </c>
      <c r="E123" s="49"/>
    </row>
    <row r="124" spans="1:5" x14ac:dyDescent="0.2">
      <c r="A124" s="51">
        <v>5137</v>
      </c>
      <c r="B124" s="49" t="s">
        <v>383</v>
      </c>
      <c r="C124" s="52">
        <v>6373.6</v>
      </c>
      <c r="D124" s="53">
        <f t="shared" si="0"/>
        <v>2.6332292482983931E-4</v>
      </c>
      <c r="E124" s="49"/>
    </row>
    <row r="125" spans="1:5" x14ac:dyDescent="0.2">
      <c r="A125" s="51">
        <v>5138</v>
      </c>
      <c r="B125" s="49" t="s">
        <v>384</v>
      </c>
      <c r="C125" s="52">
        <v>446752.97</v>
      </c>
      <c r="D125" s="53">
        <f t="shared" si="0"/>
        <v>1.845743359119139E-2</v>
      </c>
      <c r="E125" s="49"/>
    </row>
    <row r="126" spans="1:5" x14ac:dyDescent="0.2">
      <c r="A126" s="51">
        <v>5139</v>
      </c>
      <c r="B126" s="49" t="s">
        <v>385</v>
      </c>
      <c r="C126" s="52">
        <v>426250.08</v>
      </c>
      <c r="D126" s="53">
        <f t="shared" si="0"/>
        <v>1.7610364279928611E-2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1496066.72</v>
      </c>
      <c r="D127" s="53">
        <f t="shared" si="0"/>
        <v>6.1809442771900376E-2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1496066.72</v>
      </c>
      <c r="D137" s="53">
        <f t="shared" si="0"/>
        <v>6.1809442771900376E-2</v>
      </c>
      <c r="E137" s="49"/>
    </row>
    <row r="138" spans="1:5" x14ac:dyDescent="0.2">
      <c r="A138" s="51">
        <v>5241</v>
      </c>
      <c r="B138" s="49" t="s">
        <v>395</v>
      </c>
      <c r="C138" s="52">
        <v>1496066.72</v>
      </c>
      <c r="D138" s="53">
        <f t="shared" si="0"/>
        <v>6.1809442771900376E-2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659</v>
      </c>
      <c r="B1" s="156"/>
      <c r="C1" s="156"/>
      <c r="D1" s="27" t="s">
        <v>602</v>
      </c>
      <c r="E1" s="28">
        <v>2023</v>
      </c>
    </row>
    <row r="2" spans="1:5" ht="18.95" customHeight="1" x14ac:dyDescent="0.2">
      <c r="A2" s="156" t="s">
        <v>608</v>
      </c>
      <c r="B2" s="156"/>
      <c r="C2" s="156"/>
      <c r="D2" s="27" t="s">
        <v>603</v>
      </c>
      <c r="E2" s="28" t="s">
        <v>605</v>
      </c>
    </row>
    <row r="3" spans="1:5" ht="18.95" customHeight="1" x14ac:dyDescent="0.2">
      <c r="A3" s="156" t="s">
        <v>660</v>
      </c>
      <c r="B3" s="156"/>
      <c r="C3" s="156"/>
      <c r="D3" s="27" t="s">
        <v>604</v>
      </c>
      <c r="E3" s="28">
        <v>2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4590539.96</v>
      </c>
    </row>
    <row r="15" spans="1:5" x14ac:dyDescent="0.2">
      <c r="A15" s="33">
        <v>3220</v>
      </c>
      <c r="B15" s="29" t="s">
        <v>468</v>
      </c>
      <c r="C15" s="34">
        <v>8645969.75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659</v>
      </c>
      <c r="B1" s="156"/>
      <c r="C1" s="156"/>
      <c r="D1" s="27" t="s">
        <v>602</v>
      </c>
      <c r="E1" s="28">
        <v>2023</v>
      </c>
    </row>
    <row r="2" spans="1:5" s="35" customFormat="1" ht="18.95" customHeight="1" x14ac:dyDescent="0.25">
      <c r="A2" s="156" t="s">
        <v>609</v>
      </c>
      <c r="B2" s="156"/>
      <c r="C2" s="156"/>
      <c r="D2" s="27" t="s">
        <v>603</v>
      </c>
      <c r="E2" s="28" t="s">
        <v>605</v>
      </c>
    </row>
    <row r="3" spans="1:5" s="35" customFormat="1" ht="18.95" customHeight="1" x14ac:dyDescent="0.25">
      <c r="A3" s="156" t="s">
        <v>660</v>
      </c>
      <c r="B3" s="156"/>
      <c r="C3" s="156"/>
      <c r="D3" s="27" t="s">
        <v>604</v>
      </c>
      <c r="E3" s="28">
        <v>2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481</v>
      </c>
      <c r="C8" s="34">
        <v>17901</v>
      </c>
      <c r="D8" s="34">
        <v>0</v>
      </c>
    </row>
    <row r="9" spans="1:5" x14ac:dyDescent="0.2">
      <c r="A9" s="33">
        <v>1112</v>
      </c>
      <c r="B9" s="29" t="s">
        <v>482</v>
      </c>
      <c r="C9" s="34">
        <v>9633400.4600000009</v>
      </c>
      <c r="D9" s="34">
        <v>6836411.7800000003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624</v>
      </c>
      <c r="C15" s="123">
        <f>SUM(C8:C14)</f>
        <v>9651301.4600000009</v>
      </c>
      <c r="D15" s="123">
        <f>SUM(D8:D14)</f>
        <v>6836411.7800000003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646</v>
      </c>
      <c r="C19" s="131" t="s">
        <v>645</v>
      </c>
      <c r="D19" s="131" t="s">
        <v>178</v>
      </c>
    </row>
    <row r="20" spans="1:4" x14ac:dyDescent="0.2">
      <c r="A20" s="41">
        <v>1230</v>
      </c>
      <c r="B20" s="42" t="s">
        <v>227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3">
        <f>SUM(C29:C36)</f>
        <v>469688.88</v>
      </c>
      <c r="D28" s="123">
        <f>SUM(D29:D36)</f>
        <v>469688.88</v>
      </c>
    </row>
    <row r="29" spans="1:4" x14ac:dyDescent="0.2">
      <c r="A29" s="33">
        <v>1241</v>
      </c>
      <c r="B29" s="29" t="s">
        <v>236</v>
      </c>
      <c r="C29" s="34">
        <v>345988.88</v>
      </c>
      <c r="D29" s="34">
        <v>345988.88</v>
      </c>
    </row>
    <row r="30" spans="1:4" x14ac:dyDescent="0.2">
      <c r="A30" s="33">
        <v>1242</v>
      </c>
      <c r="B30" s="29" t="s">
        <v>237</v>
      </c>
      <c r="C30" s="34">
        <v>9976</v>
      </c>
      <c r="D30" s="34">
        <v>9976</v>
      </c>
    </row>
    <row r="31" spans="1:4" x14ac:dyDescent="0.2">
      <c r="A31" s="33">
        <v>1243</v>
      </c>
      <c r="B31" s="29" t="s">
        <v>238</v>
      </c>
      <c r="C31" s="34">
        <v>14600</v>
      </c>
      <c r="D31" s="34">
        <v>14600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99124</v>
      </c>
      <c r="D34" s="34">
        <v>99124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4" t="s">
        <v>625</v>
      </c>
      <c r="C43" s="123">
        <f>C20+C28+C37</f>
        <v>469688.88</v>
      </c>
      <c r="D43" s="123">
        <f>D20+D28+D37</f>
        <v>469688.88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626</v>
      </c>
      <c r="C47" s="123">
        <v>4590539.96</v>
      </c>
      <c r="D47" s="123">
        <v>0</v>
      </c>
    </row>
    <row r="48" spans="1:5" x14ac:dyDescent="0.2">
      <c r="A48" s="33"/>
      <c r="B48" s="124" t="s">
        <v>614</v>
      </c>
      <c r="C48" s="123">
        <f>C51+C63+C91+C94+C49</f>
        <v>0</v>
      </c>
      <c r="D48" s="123">
        <f>D51+D63+D91+D94+D49</f>
        <v>804112.17</v>
      </c>
    </row>
    <row r="49" spans="1:4" x14ac:dyDescent="0.2">
      <c r="A49" s="139">
        <v>5100</v>
      </c>
      <c r="B49" s="140" t="s">
        <v>358</v>
      </c>
      <c r="C49" s="141">
        <f>SUM(C50:C50)</f>
        <v>0</v>
      </c>
      <c r="D49" s="141">
        <f>SUM(D50:D50)</f>
        <v>0</v>
      </c>
    </row>
    <row r="50" spans="1:4" x14ac:dyDescent="0.2">
      <c r="A50" s="142">
        <v>5130</v>
      </c>
      <c r="B50" s="143" t="s">
        <v>647</v>
      </c>
      <c r="C50" s="144">
        <v>0</v>
      </c>
      <c r="D50" s="144">
        <v>0</v>
      </c>
    </row>
    <row r="51" spans="1:4" x14ac:dyDescent="0.2">
      <c r="A51" s="41">
        <v>5400</v>
      </c>
      <c r="B51" s="42" t="s">
        <v>423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615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616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617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618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618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619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3">
        <f>C64+C73+C76+C82</f>
        <v>0</v>
      </c>
      <c r="D63" s="123">
        <f>D64+D73+D76+D82</f>
        <v>804112.17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804112.17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788710.89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15401.28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627</v>
      </c>
      <c r="C94" s="123">
        <f>SUM(C95:C99)</f>
        <v>0</v>
      </c>
      <c r="D94" s="123">
        <f>SUM(D95:D99)</f>
        <v>0</v>
      </c>
    </row>
    <row r="95" spans="1:4" x14ac:dyDescent="0.2">
      <c r="A95" s="33">
        <v>2111</v>
      </c>
      <c r="B95" s="29" t="s">
        <v>628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629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630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631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632</v>
      </c>
      <c r="C99" s="34">
        <v>0</v>
      </c>
      <c r="D99" s="34">
        <v>0</v>
      </c>
    </row>
    <row r="100" spans="1:4" x14ac:dyDescent="0.2">
      <c r="A100" s="33"/>
      <c r="B100" s="124" t="s">
        <v>633</v>
      </c>
      <c r="C100" s="123">
        <f>+C101</f>
        <v>0</v>
      </c>
      <c r="D100" s="123">
        <f>+D101</f>
        <v>0</v>
      </c>
    </row>
    <row r="101" spans="1:4" x14ac:dyDescent="0.2">
      <c r="A101" s="139">
        <v>3100</v>
      </c>
      <c r="B101" s="145" t="s">
        <v>648</v>
      </c>
      <c r="C101" s="146">
        <f>SUM(C102:C105)</f>
        <v>0</v>
      </c>
      <c r="D101" s="146">
        <f>SUM(D102:D105)</f>
        <v>0</v>
      </c>
    </row>
    <row r="102" spans="1:4" x14ac:dyDescent="0.2">
      <c r="A102" s="142"/>
      <c r="B102" s="147" t="s">
        <v>649</v>
      </c>
      <c r="C102" s="148">
        <v>0</v>
      </c>
      <c r="D102" s="148">
        <v>0</v>
      </c>
    </row>
    <row r="103" spans="1:4" x14ac:dyDescent="0.2">
      <c r="A103" s="142"/>
      <c r="B103" s="147" t="s">
        <v>650</v>
      </c>
      <c r="C103" s="148">
        <v>0</v>
      </c>
      <c r="D103" s="148">
        <v>0</v>
      </c>
    </row>
    <row r="104" spans="1:4" x14ac:dyDescent="0.2">
      <c r="A104" s="142"/>
      <c r="B104" s="147" t="s">
        <v>651</v>
      </c>
      <c r="C104" s="148">
        <v>0</v>
      </c>
      <c r="D104" s="148">
        <v>0</v>
      </c>
    </row>
    <row r="105" spans="1:4" x14ac:dyDescent="0.2">
      <c r="A105" s="142"/>
      <c r="B105" s="147" t="s">
        <v>652</v>
      </c>
      <c r="C105" s="148">
        <v>0</v>
      </c>
      <c r="D105" s="148">
        <v>0</v>
      </c>
    </row>
    <row r="106" spans="1:4" x14ac:dyDescent="0.2">
      <c r="A106" s="142"/>
      <c r="B106" s="149" t="s">
        <v>653</v>
      </c>
      <c r="C106" s="141">
        <f>+C107</f>
        <v>0</v>
      </c>
      <c r="D106" s="141">
        <f>+D107</f>
        <v>0</v>
      </c>
    </row>
    <row r="107" spans="1:4" x14ac:dyDescent="0.2">
      <c r="A107" s="139">
        <v>1270</v>
      </c>
      <c r="B107" s="140" t="s">
        <v>251</v>
      </c>
      <c r="C107" s="146">
        <f>+C108</f>
        <v>0</v>
      </c>
      <c r="D107" s="146">
        <f>+D108</f>
        <v>0</v>
      </c>
    </row>
    <row r="108" spans="1:4" x14ac:dyDescent="0.2">
      <c r="A108" s="142">
        <v>1273</v>
      </c>
      <c r="B108" s="143" t="s">
        <v>654</v>
      </c>
      <c r="C108" s="148">
        <v>0</v>
      </c>
      <c r="D108" s="148">
        <v>0</v>
      </c>
    </row>
    <row r="109" spans="1:4" x14ac:dyDescent="0.2">
      <c r="A109" s="142"/>
      <c r="B109" s="149" t="s">
        <v>655</v>
      </c>
      <c r="C109" s="141">
        <f>+C110+C112</f>
        <v>0</v>
      </c>
      <c r="D109" s="141">
        <f>+D110+D112</f>
        <v>0</v>
      </c>
    </row>
    <row r="110" spans="1:4" x14ac:dyDescent="0.2">
      <c r="A110" s="139">
        <v>4300</v>
      </c>
      <c r="B110" s="145" t="s">
        <v>656</v>
      </c>
      <c r="C110" s="146">
        <f>+C111</f>
        <v>0</v>
      </c>
      <c r="D110" s="150">
        <f>+D111</f>
        <v>0</v>
      </c>
    </row>
    <row r="111" spans="1:4" x14ac:dyDescent="0.2">
      <c r="A111" s="142">
        <v>4399</v>
      </c>
      <c r="B111" s="147" t="s">
        <v>351</v>
      </c>
      <c r="C111" s="148">
        <v>0</v>
      </c>
      <c r="D111" s="148">
        <v>0</v>
      </c>
    </row>
    <row r="112" spans="1:4" x14ac:dyDescent="0.2">
      <c r="A112" s="41">
        <v>1120</v>
      </c>
      <c r="B112" s="127" t="s">
        <v>634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635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636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637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638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639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640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641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642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643</v>
      </c>
      <c r="C121" s="34">
        <v>0</v>
      </c>
      <c r="D121" s="34">
        <v>0</v>
      </c>
    </row>
    <row r="122" spans="1:4" x14ac:dyDescent="0.2">
      <c r="A122" s="33"/>
      <c r="B122" s="130" t="s">
        <v>644</v>
      </c>
      <c r="C122" s="123">
        <f>C47+C48+C100-C106-C109</f>
        <v>4590539.96</v>
      </c>
      <c r="D122" s="123">
        <f>D47+D48+D100-D106-D109</f>
        <v>804112.17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2023-07-29T23:27:36Z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